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serv-nas\全体共有\森と緑の会\公9_林野庁事業「森林・山村多面的機能発揮対策」\ホームページ掲載・様式・見本\R5\実績報告\"/>
    </mc:Choice>
  </mc:AlternateContent>
  <xr:revisionPtr revIDLastSave="0" documentId="13_ncr:1_{544CCE3A-7F68-4BAE-8D26-ECDD7A65D59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金銭出納簿 " sheetId="8" r:id="rId1"/>
    <sheet name="金銭出納簿（記入例）  " sheetId="17" r:id="rId2"/>
    <sheet name="タイプ別計算表" sheetId="14" r:id="rId3"/>
    <sheet name="タイプ別計算表（記入例）" sheetId="13" r:id="rId4"/>
  </sheets>
  <definedNames>
    <definedName name="_xlnm.Print_Area" localSheetId="1">'金銭出納簿（記入例）  '!$A$1:$O$31</definedName>
    <definedName name="_xlnm.Print_Titles" localSheetId="0">'金銭出納簿 '!$1:$6</definedName>
    <definedName name="_xlnm.Print_Titles" localSheetId="1">'金銭出納簿（記入例） 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4" l="1"/>
  <c r="O11" i="13" l="1"/>
  <c r="G21" i="14"/>
  <c r="H16" i="14"/>
  <c r="H17" i="14" s="1"/>
  <c r="H15" i="14"/>
  <c r="H14" i="14"/>
  <c r="H13" i="14"/>
  <c r="G17" i="14"/>
  <c r="F17" i="14"/>
  <c r="E17" i="14"/>
  <c r="N9" i="14"/>
  <c r="P9" i="14" s="1"/>
  <c r="Q9" i="14" s="1"/>
  <c r="N8" i="14"/>
  <c r="P8" i="14" s="1"/>
  <c r="Q8" i="14" s="1"/>
  <c r="N7" i="14"/>
  <c r="P7" i="14" s="1"/>
  <c r="Q7" i="14" s="1"/>
  <c r="N6" i="14"/>
  <c r="P6" i="14" s="1"/>
  <c r="Q6" i="14" s="1"/>
  <c r="O10" i="14"/>
  <c r="O21" i="14" s="1"/>
  <c r="M10" i="14"/>
  <c r="G10" i="14"/>
  <c r="F21" i="14"/>
  <c r="I11" i="13"/>
  <c r="G11" i="13"/>
  <c r="N6" i="13"/>
  <c r="P6" i="13" s="1"/>
  <c r="Q6" i="13" s="1"/>
  <c r="H15" i="13"/>
  <c r="E10" i="14"/>
  <c r="E21" i="14" s="1"/>
  <c r="H17" i="13"/>
  <c r="H16" i="13"/>
  <c r="M11" i="13"/>
  <c r="L11" i="13"/>
  <c r="K11" i="13"/>
  <c r="J11" i="13"/>
  <c r="H11" i="13"/>
  <c r="N10" i="13"/>
  <c r="P10" i="13" s="1"/>
  <c r="N9" i="13"/>
  <c r="P9" i="13" s="1"/>
  <c r="Q9" i="13" s="1"/>
  <c r="N8" i="13"/>
  <c r="P8" i="13" s="1"/>
  <c r="Q8" i="13" s="1"/>
  <c r="N7" i="13"/>
  <c r="P7" i="13" s="1"/>
  <c r="Q7" i="13" s="1"/>
  <c r="P11" i="13" l="1"/>
  <c r="F30" i="17"/>
  <c r="K30" i="17" l="1"/>
  <c r="J30" i="17"/>
  <c r="I30" i="17"/>
  <c r="H30" i="17"/>
  <c r="G30" i="17"/>
  <c r="D30" i="17"/>
  <c r="G31" i="17" l="1"/>
  <c r="E18" i="13" l="1"/>
  <c r="O22" i="13"/>
  <c r="M22" i="13"/>
  <c r="L22" i="13"/>
  <c r="K22" i="13"/>
  <c r="J22" i="13"/>
  <c r="I22" i="13"/>
  <c r="H22" i="13"/>
  <c r="G22" i="13"/>
  <c r="E10" i="13"/>
  <c r="E11" i="13" l="1"/>
  <c r="E22" i="13" s="1"/>
  <c r="Q10" i="13"/>
  <c r="Q11" i="13" s="1"/>
  <c r="G18" i="13"/>
  <c r="P22" i="13" s="1"/>
  <c r="H5" i="14"/>
  <c r="P21" i="14"/>
  <c r="F11" i="13"/>
  <c r="H18" i="13"/>
  <c r="F22" i="13" l="1"/>
  <c r="N22" i="13" s="1"/>
  <c r="Q22" i="13" s="1"/>
  <c r="R22" i="13" s="1"/>
  <c r="N11" i="13"/>
  <c r="H10" i="14"/>
  <c r="I5" i="14"/>
  <c r="I10" i="14" s="1"/>
  <c r="I21" i="14" s="1"/>
  <c r="H21" i="14" l="1"/>
  <c r="J5" i="14"/>
  <c r="D29" i="8"/>
  <c r="G29" i="8"/>
  <c r="H29" i="8"/>
  <c r="I29" i="8"/>
  <c r="J29" i="8"/>
  <c r="K29" i="8"/>
  <c r="F29" i="8"/>
  <c r="J10" i="14" l="1"/>
  <c r="G30" i="8"/>
  <c r="K5" i="14"/>
  <c r="K10" i="14" s="1"/>
  <c r="J21" i="14" l="1"/>
  <c r="K21" i="14"/>
  <c r="L5" i="14"/>
  <c r="L10" i="14" l="1"/>
  <c r="N10" i="14" s="1"/>
  <c r="N5" i="14"/>
  <c r="P5" i="14" s="1"/>
  <c r="Q5" i="14" l="1"/>
  <c r="Q10" i="14" s="1"/>
  <c r="P10" i="14"/>
  <c r="L21" i="14"/>
  <c r="M21" i="14"/>
  <c r="N21" i="14" l="1"/>
  <c r="Q21" i="14" s="1"/>
  <c r="R21" i="14" s="1"/>
</calcChain>
</file>

<file path=xl/sharedStrings.xml><?xml version="1.0" encoding="utf-8"?>
<sst xmlns="http://schemas.openxmlformats.org/spreadsheetml/2006/main" count="236" uniqueCount="113">
  <si>
    <r>
      <rPr>
        <sz val="10"/>
        <rFont val="ＭＳ Ｐ明朝"/>
        <family val="1"/>
        <charset val="128"/>
      </rPr>
      <t>日付</t>
    </r>
    <rPh sb="0" eb="2">
      <t>ヒヅケ</t>
    </rPh>
    <phoneticPr fontId="5"/>
  </si>
  <si>
    <r>
      <rPr>
        <sz val="10"/>
        <rFont val="ＭＳ Ｐ明朝"/>
        <family val="1"/>
        <charset val="128"/>
      </rPr>
      <t>内容</t>
    </r>
    <rPh sb="0" eb="2">
      <t>ナイヨウ</t>
    </rPh>
    <phoneticPr fontId="5"/>
  </si>
  <si>
    <r>
      <rPr>
        <sz val="10"/>
        <rFont val="ＭＳ Ｐ明朝"/>
        <family val="1"/>
        <charset val="128"/>
      </rPr>
      <t>支出（円）</t>
    </r>
    <rPh sb="0" eb="2">
      <t>シシュツ</t>
    </rPh>
    <rPh sb="3" eb="4">
      <t>エン</t>
    </rPh>
    <phoneticPr fontId="5"/>
  </si>
  <si>
    <r>
      <rPr>
        <sz val="9"/>
        <rFont val="ＭＳ Ｐ明朝"/>
        <family val="1"/>
        <charset val="128"/>
      </rPr>
      <t>資機材購入費のうち交付金充当額</t>
    </r>
    <rPh sb="0" eb="3">
      <t>シキザイ</t>
    </rPh>
    <rPh sb="3" eb="5">
      <t>コウニュウ</t>
    </rPh>
    <rPh sb="5" eb="6">
      <t>ヒ</t>
    </rPh>
    <rPh sb="9" eb="12">
      <t>コウフキン</t>
    </rPh>
    <rPh sb="12" eb="14">
      <t>ジュウトウ</t>
    </rPh>
    <rPh sb="14" eb="15">
      <t>ガク</t>
    </rPh>
    <phoneticPr fontId="5"/>
  </si>
  <si>
    <r>
      <rPr>
        <sz val="10"/>
        <rFont val="ＭＳ Ｐ明朝"/>
        <family val="1"/>
        <charset val="128"/>
      </rPr>
      <t>活動
実施日</t>
    </r>
    <rPh sb="0" eb="2">
      <t>カツドウ</t>
    </rPh>
    <rPh sb="3" eb="5">
      <t>ジッシ</t>
    </rPh>
    <rPh sb="5" eb="6">
      <t>ヒ</t>
    </rPh>
    <phoneticPr fontId="5"/>
  </si>
  <si>
    <r>
      <rPr>
        <sz val="10"/>
        <rFont val="ＭＳ Ｐ明朝"/>
        <family val="1"/>
        <charset val="128"/>
      </rPr>
      <t>備考（財産の保管場所等）</t>
    </r>
    <rPh sb="0" eb="2">
      <t>ビコウ</t>
    </rPh>
    <rPh sb="3" eb="5">
      <t>ザイサン</t>
    </rPh>
    <rPh sb="6" eb="8">
      <t>ホカン</t>
    </rPh>
    <rPh sb="8" eb="10">
      <t>バショ</t>
    </rPh>
    <rPh sb="10" eb="11">
      <t>ナド</t>
    </rPh>
    <phoneticPr fontId="5"/>
  </si>
  <si>
    <r>
      <rPr>
        <sz val="10"/>
        <rFont val="ＭＳ Ｐ明朝"/>
        <family val="1"/>
        <charset val="128"/>
      </rPr>
      <t>人件費</t>
    </r>
    <rPh sb="0" eb="3">
      <t>ジンケンヒ</t>
    </rPh>
    <phoneticPr fontId="5"/>
  </si>
  <si>
    <r>
      <rPr>
        <sz val="10"/>
        <rFont val="ＭＳ Ｐ明朝"/>
        <family val="1"/>
        <charset val="128"/>
      </rPr>
      <t>委託費</t>
    </r>
    <rPh sb="0" eb="2">
      <t>イタク</t>
    </rPh>
    <rPh sb="2" eb="3">
      <t>ヒ</t>
    </rPh>
    <phoneticPr fontId="5"/>
  </si>
  <si>
    <r>
      <rPr>
        <sz val="10"/>
        <rFont val="ＭＳ Ｐ明朝"/>
        <family val="1"/>
        <charset val="128"/>
      </rPr>
      <t>その他</t>
    </r>
    <rPh sb="2" eb="3">
      <t>タ</t>
    </rPh>
    <phoneticPr fontId="5"/>
  </si>
  <si>
    <r>
      <rPr>
        <sz val="10"/>
        <rFont val="ＭＳ Ｐ明朝"/>
        <family val="1"/>
        <charset val="128"/>
      </rPr>
      <t>タイプ</t>
    </r>
    <phoneticPr fontId="5"/>
  </si>
  <si>
    <t>資機材の
購入額</t>
    <rPh sb="0" eb="1">
      <t>シ</t>
    </rPh>
    <rPh sb="1" eb="3">
      <t>キザイ</t>
    </rPh>
    <rPh sb="5" eb="7">
      <t>コウニュウ</t>
    </rPh>
    <rPh sb="7" eb="8">
      <t>ガク</t>
    </rPh>
    <phoneticPr fontId="5"/>
  </si>
  <si>
    <t>②</t>
    <phoneticPr fontId="5"/>
  </si>
  <si>
    <t>金額（円）</t>
    <rPh sb="0" eb="2">
      <t>キンガク</t>
    </rPh>
    <rPh sb="3" eb="4">
      <t>エン</t>
    </rPh>
    <phoneticPr fontId="5"/>
  </si>
  <si>
    <t>領収書
番号</t>
    <rPh sb="0" eb="3">
      <t>リョウシュウショ</t>
    </rPh>
    <rPh sb="4" eb="6">
      <t>バンゴウ</t>
    </rPh>
    <phoneticPr fontId="5"/>
  </si>
  <si>
    <t>③</t>
    <phoneticPr fontId="5"/>
  </si>
  <si>
    <t>山田一郎</t>
    <rPh sb="0" eb="2">
      <t>ヤマダ</t>
    </rPh>
    <rPh sb="2" eb="4">
      <t>イチロウ</t>
    </rPh>
    <phoneticPr fontId="5"/>
  </si>
  <si>
    <t>〃</t>
    <phoneticPr fontId="5"/>
  </si>
  <si>
    <t>人件費　　7月　　3名分</t>
    <rPh sb="0" eb="3">
      <t>ジンケンヒ</t>
    </rPh>
    <rPh sb="6" eb="7">
      <t>ガツ</t>
    </rPh>
    <rPh sb="10" eb="11">
      <t>メイ</t>
    </rPh>
    <rPh sb="11" eb="12">
      <t>ブン</t>
    </rPh>
    <phoneticPr fontId="5"/>
  </si>
  <si>
    <t>活動組織</t>
    <rPh sb="0" eb="2">
      <t>カツドウ</t>
    </rPh>
    <rPh sb="2" eb="4">
      <t>ソシキ</t>
    </rPh>
    <phoneticPr fontId="5"/>
  </si>
  <si>
    <t>人件費　　9月　　　3名分</t>
    <rPh sb="0" eb="3">
      <t>ジンケンヒ</t>
    </rPh>
    <rPh sb="6" eb="7">
      <t>ガツ</t>
    </rPh>
    <rPh sb="11" eb="12">
      <t>メイ</t>
    </rPh>
    <rPh sb="12" eb="13">
      <t>ブン</t>
    </rPh>
    <phoneticPr fontId="5"/>
  </si>
  <si>
    <t>人件費　　9月　　　5名分</t>
    <rPh sb="0" eb="3">
      <t>ジンケンヒ</t>
    </rPh>
    <rPh sb="6" eb="7">
      <t>ガツ</t>
    </rPh>
    <rPh sb="11" eb="12">
      <t>メイ</t>
    </rPh>
    <rPh sb="12" eb="13">
      <t>ブン</t>
    </rPh>
    <phoneticPr fontId="5"/>
  </si>
  <si>
    <t>ガソリン代　　JA葉山</t>
    <rPh sb="4" eb="5">
      <t>ダイ</t>
    </rPh>
    <rPh sb="9" eb="11">
      <t>ハヤマ</t>
    </rPh>
    <phoneticPr fontId="5"/>
  </si>
  <si>
    <r>
      <rPr>
        <sz val="10"/>
        <rFont val="ＭＳ Ｐ明朝"/>
        <family val="1"/>
        <charset val="128"/>
      </rPr>
      <t>人件費　</t>
    </r>
    <r>
      <rPr>
        <sz val="10"/>
        <rFont val="Century"/>
        <family val="1"/>
      </rPr>
      <t>10</t>
    </r>
    <r>
      <rPr>
        <sz val="10"/>
        <rFont val="ＭＳ Ｐ明朝"/>
        <family val="1"/>
        <charset val="128"/>
      </rPr>
      <t>月　</t>
    </r>
    <r>
      <rPr>
        <sz val="10"/>
        <rFont val="Century"/>
        <family val="1"/>
      </rPr>
      <t>6</t>
    </r>
    <r>
      <rPr>
        <sz val="10"/>
        <rFont val="ＭＳ Ｐ明朝"/>
        <family val="1"/>
        <charset val="128"/>
      </rPr>
      <t>名分</t>
    </r>
    <rPh sb="0" eb="3">
      <t>ジンケンヒ</t>
    </rPh>
    <rPh sb="6" eb="7">
      <t>ガツ</t>
    </rPh>
    <rPh sb="9" eb="10">
      <t>メイ</t>
    </rPh>
    <rPh sb="10" eb="11">
      <t>ブン</t>
    </rPh>
    <phoneticPr fontId="5"/>
  </si>
  <si>
    <t>予定　精算払い受け取り</t>
    <rPh sb="0" eb="2">
      <t>ヨテイ</t>
    </rPh>
    <rPh sb="3" eb="5">
      <t>セイサン</t>
    </rPh>
    <rPh sb="5" eb="6">
      <t>ハラ</t>
    </rPh>
    <rPh sb="7" eb="8">
      <t>ウ</t>
    </rPh>
    <rPh sb="9" eb="10">
      <t>ト</t>
    </rPh>
    <phoneticPr fontId="5"/>
  </si>
  <si>
    <t>予定　立替返還</t>
    <rPh sb="0" eb="2">
      <t>ヨテイ</t>
    </rPh>
    <rPh sb="3" eb="5">
      <t>タテカエ</t>
    </rPh>
    <rPh sb="5" eb="7">
      <t>ヘンカン</t>
    </rPh>
    <phoneticPr fontId="5"/>
  </si>
  <si>
    <t>合計</t>
    <rPh sb="0" eb="1">
      <t>ゴウ</t>
    </rPh>
    <rPh sb="1" eb="2">
      <t>ケイ</t>
    </rPh>
    <phoneticPr fontId="5"/>
  </si>
  <si>
    <t>活動組織</t>
    <rPh sb="0" eb="4">
      <t>カツドウソシキ</t>
    </rPh>
    <phoneticPr fontId="5"/>
  </si>
  <si>
    <t>金額（円）</t>
    <rPh sb="0" eb="2">
      <t>キンガク</t>
    </rPh>
    <rPh sb="3" eb="4">
      <t>エン</t>
    </rPh>
    <phoneticPr fontId="5"/>
  </si>
  <si>
    <t>①</t>
    <phoneticPr fontId="5"/>
  </si>
  <si>
    <t>ガソリン、軽油　JA葉山</t>
    <rPh sb="5" eb="7">
      <t>ケイユ</t>
    </rPh>
    <rPh sb="10" eb="12">
      <t>ハヤマ</t>
    </rPh>
    <phoneticPr fontId="5"/>
  </si>
  <si>
    <t>⑤</t>
    <phoneticPr fontId="5"/>
  </si>
  <si>
    <r>
      <rPr>
        <sz val="10"/>
        <rFont val="ＭＳ Ｐ明朝"/>
        <family val="1"/>
        <charset val="128"/>
      </rPr>
      <t>人件費　　</t>
    </r>
    <r>
      <rPr>
        <sz val="10"/>
        <rFont val="Century"/>
        <family val="1"/>
      </rPr>
      <t>7</t>
    </r>
    <r>
      <rPr>
        <sz val="10"/>
        <rFont val="ＭＳ Ｐ明朝"/>
        <family val="1"/>
        <charset val="128"/>
      </rPr>
      <t>月　　3名分</t>
    </r>
    <r>
      <rPr>
        <sz val="11"/>
        <color theme="1"/>
        <rFont val="ＭＳ Ｐゴシック"/>
        <family val="2"/>
        <charset val="128"/>
        <scheme val="minor"/>
      </rPr>
      <t/>
    </r>
    <rPh sb="0" eb="3">
      <t>ジンケンヒ</t>
    </rPh>
    <rPh sb="6" eb="7">
      <t>ガツ</t>
    </rPh>
    <rPh sb="10" eb="11">
      <t>メイ</t>
    </rPh>
    <rPh sb="11" eb="12">
      <t>ブン</t>
    </rPh>
    <phoneticPr fontId="5"/>
  </si>
  <si>
    <t>タイプ</t>
    <phoneticPr fontId="5"/>
  </si>
  <si>
    <t>交付金</t>
    <rPh sb="0" eb="3">
      <t>コウフキン</t>
    </rPh>
    <phoneticPr fontId="5"/>
  </si>
  <si>
    <t>④</t>
    <phoneticPr fontId="5"/>
  </si>
  <si>
    <t>地域保全　里山</t>
    <rPh sb="0" eb="2">
      <t>チイキ</t>
    </rPh>
    <rPh sb="2" eb="4">
      <t>ホゼン</t>
    </rPh>
    <rPh sb="5" eb="7">
      <t>サトヤマ</t>
    </rPh>
    <phoneticPr fontId="5"/>
  </si>
  <si>
    <t>活動推進費</t>
    <rPh sb="0" eb="2">
      <t>カツドウ</t>
    </rPh>
    <rPh sb="2" eb="4">
      <t>スイシン</t>
    </rPh>
    <rPh sb="4" eb="5">
      <t>ヒ</t>
    </rPh>
    <phoneticPr fontId="5"/>
  </si>
  <si>
    <t>地域保全　竹林</t>
    <rPh sb="0" eb="2">
      <t>チイキ</t>
    </rPh>
    <rPh sb="2" eb="4">
      <t>ホゼン</t>
    </rPh>
    <rPh sb="5" eb="7">
      <t>チクリン</t>
    </rPh>
    <phoneticPr fontId="5"/>
  </si>
  <si>
    <t>資源利用</t>
    <rPh sb="0" eb="2">
      <t>シゲン</t>
    </rPh>
    <rPh sb="2" eb="4">
      <t>リヨウ</t>
    </rPh>
    <phoneticPr fontId="5"/>
  </si>
  <si>
    <t>機能強化</t>
    <rPh sb="0" eb="2">
      <t>キノウ</t>
    </rPh>
    <rPh sb="2" eb="4">
      <t>キョウカ</t>
    </rPh>
    <phoneticPr fontId="5"/>
  </si>
  <si>
    <t>支出計</t>
    <rPh sb="0" eb="2">
      <t>シシュツ</t>
    </rPh>
    <rPh sb="2" eb="3">
      <t>ケイ</t>
    </rPh>
    <phoneticPr fontId="5"/>
  </si>
  <si>
    <t>人件費</t>
    <rPh sb="0" eb="3">
      <t>ジンケンヒ</t>
    </rPh>
    <phoneticPr fontId="5"/>
  </si>
  <si>
    <t>自己負担金</t>
    <rPh sb="0" eb="2">
      <t>ジコ</t>
    </rPh>
    <rPh sb="2" eb="4">
      <t>フタン</t>
    </rPh>
    <rPh sb="4" eb="5">
      <t>キン</t>
    </rPh>
    <phoneticPr fontId="5"/>
  </si>
  <si>
    <t>資機材</t>
    <rPh sb="0" eb="3">
      <t>シキザイ</t>
    </rPh>
    <phoneticPr fontId="5"/>
  </si>
  <si>
    <t>チェーンソー</t>
    <phoneticPr fontId="5"/>
  </si>
  <si>
    <t>刈払い機</t>
    <rPh sb="0" eb="1">
      <t>カリ</t>
    </rPh>
    <rPh sb="1" eb="2">
      <t>ハラ</t>
    </rPh>
    <rPh sb="3" eb="4">
      <t>キ</t>
    </rPh>
    <phoneticPr fontId="5"/>
  </si>
  <si>
    <t>台数</t>
    <rPh sb="0" eb="2">
      <t>ダイスウ</t>
    </rPh>
    <phoneticPr fontId="5"/>
  </si>
  <si>
    <t>小計</t>
    <rPh sb="0" eb="1">
      <t>ショウ</t>
    </rPh>
    <rPh sb="1" eb="2">
      <t>ケイ</t>
    </rPh>
    <phoneticPr fontId="5"/>
  </si>
  <si>
    <t>総事業費</t>
    <rPh sb="0" eb="4">
      <t>ソウジギョウヒ</t>
    </rPh>
    <phoneticPr fontId="5"/>
  </si>
  <si>
    <t>合　計</t>
    <rPh sb="0" eb="1">
      <t>ゴウ</t>
    </rPh>
    <rPh sb="2" eb="3">
      <t>ケイ</t>
    </rPh>
    <phoneticPr fontId="5"/>
  </si>
  <si>
    <r>
      <rPr>
        <sz val="10"/>
        <rFont val="ＭＳ Ｐ明朝"/>
        <family val="1"/>
        <charset val="128"/>
      </rPr>
      <t>人件費　</t>
    </r>
    <r>
      <rPr>
        <sz val="10"/>
        <rFont val="Century"/>
        <family val="1"/>
      </rPr>
      <t>10</t>
    </r>
    <r>
      <rPr>
        <sz val="10"/>
        <rFont val="ＭＳ Ｐ明朝"/>
        <family val="1"/>
        <charset val="128"/>
      </rPr>
      <t>月　6名分</t>
    </r>
    <rPh sb="0" eb="3">
      <t>ジンケンヒ</t>
    </rPh>
    <rPh sb="6" eb="7">
      <t>ガツ</t>
    </rPh>
    <rPh sb="9" eb="10">
      <t>メイ</t>
    </rPh>
    <rPh sb="10" eb="11">
      <t>ブン</t>
    </rPh>
    <phoneticPr fontId="5"/>
  </si>
  <si>
    <t>　　　　　　　　　　〃</t>
    <phoneticPr fontId="5"/>
  </si>
  <si>
    <t>人件費　　7月分　　5名分</t>
    <rPh sb="0" eb="3">
      <t>ジンケンヒ</t>
    </rPh>
    <rPh sb="6" eb="7">
      <t>ガツ</t>
    </rPh>
    <rPh sb="7" eb="8">
      <t>ブン</t>
    </rPh>
    <rPh sb="11" eb="12">
      <t>メイ</t>
    </rPh>
    <rPh sb="12" eb="13">
      <t>ブン</t>
    </rPh>
    <phoneticPr fontId="5"/>
  </si>
  <si>
    <t>人件費　10月　3名分</t>
    <rPh sb="0" eb="3">
      <t>ジンケンヒ</t>
    </rPh>
    <rPh sb="6" eb="7">
      <t>ガツ</t>
    </rPh>
    <rPh sb="9" eb="10">
      <t>メイ</t>
    </rPh>
    <rPh sb="10" eb="11">
      <t>ブン</t>
    </rPh>
    <phoneticPr fontId="5"/>
  </si>
  <si>
    <t>施業　面積</t>
    <rPh sb="0" eb="2">
      <t>セギョウ</t>
    </rPh>
    <rPh sb="3" eb="5">
      <t>メンセキ</t>
    </rPh>
    <phoneticPr fontId="5"/>
  </si>
  <si>
    <t>計</t>
    <rPh sb="0" eb="1">
      <t>ケイ</t>
    </rPh>
    <phoneticPr fontId="5"/>
  </si>
  <si>
    <t>6月</t>
    <rPh sb="1" eb="2">
      <t>ガツ</t>
    </rPh>
    <phoneticPr fontId="5"/>
  </si>
  <si>
    <t>7月</t>
  </si>
  <si>
    <t>8月</t>
  </si>
  <si>
    <t>9月</t>
  </si>
  <si>
    <t>10月</t>
  </si>
  <si>
    <t>11月</t>
  </si>
  <si>
    <t>12月</t>
  </si>
  <si>
    <t>1月</t>
  </si>
  <si>
    <t>1月</t>
    <rPh sb="1" eb="2">
      <t>ガツ</t>
    </rPh>
    <phoneticPr fontId="5"/>
  </si>
  <si>
    <t>資機材　　　本体価格</t>
    <rPh sb="0" eb="3">
      <t>シキザイ</t>
    </rPh>
    <rPh sb="6" eb="8">
      <t>ホンタイ</t>
    </rPh>
    <rPh sb="8" eb="10">
      <t>カカク</t>
    </rPh>
    <phoneticPr fontId="5"/>
  </si>
  <si>
    <t>自己負担金</t>
    <rPh sb="0" eb="4">
      <t>ジコフタン</t>
    </rPh>
    <rPh sb="4" eb="5">
      <t>キン</t>
    </rPh>
    <phoneticPr fontId="5"/>
  </si>
  <si>
    <t>自己　　　　負担額</t>
    <rPh sb="0" eb="2">
      <t>ジコ</t>
    </rPh>
    <rPh sb="6" eb="8">
      <t>フタン</t>
    </rPh>
    <rPh sb="8" eb="9">
      <t>ガク</t>
    </rPh>
    <phoneticPr fontId="5"/>
  </si>
  <si>
    <t>薪割機</t>
    <rPh sb="0" eb="1">
      <t>マキ</t>
    </rPh>
    <rPh sb="1" eb="2">
      <t>ワリ</t>
    </rPh>
    <rPh sb="2" eb="3">
      <t>キ</t>
    </rPh>
    <phoneticPr fontId="5"/>
  </si>
  <si>
    <r>
      <t>本体価格</t>
    </r>
    <r>
      <rPr>
        <sz val="8"/>
        <rFont val="ＭＳ Ｐゴシック"/>
        <family val="3"/>
        <charset val="128"/>
      </rPr>
      <t>（1台あたり）　　　</t>
    </r>
    <rPh sb="0" eb="2">
      <t>ホンタイ</t>
    </rPh>
    <rPh sb="2" eb="4">
      <t>カカク</t>
    </rPh>
    <rPh sb="6" eb="7">
      <t>ダイ</t>
    </rPh>
    <phoneticPr fontId="5"/>
  </si>
  <si>
    <t>③④</t>
    <phoneticPr fontId="5"/>
  </si>
  <si>
    <r>
      <rPr>
        <sz val="9"/>
        <rFont val="ＭＳ Ｐ明朝"/>
        <family val="1"/>
        <charset val="128"/>
      </rPr>
      <t>チェーンソー・刈払い機・薪割機購入</t>
    </r>
    <r>
      <rPr>
        <sz val="10"/>
        <rFont val="ＭＳ Ｐ明朝"/>
        <family val="1"/>
        <charset val="128"/>
      </rPr>
      <t>　</t>
    </r>
    <r>
      <rPr>
        <sz val="8"/>
        <rFont val="ＭＳ Ｐ明朝"/>
        <family val="1"/>
        <charset val="128"/>
      </rPr>
      <t>山田商会</t>
    </r>
    <rPh sb="7" eb="8">
      <t>カリ</t>
    </rPh>
    <rPh sb="8" eb="9">
      <t>ハラ</t>
    </rPh>
    <rPh sb="10" eb="11">
      <t>キ</t>
    </rPh>
    <rPh sb="12" eb="13">
      <t>マキ</t>
    </rPh>
    <rPh sb="13" eb="14">
      <t>ワリ</t>
    </rPh>
    <rPh sb="14" eb="15">
      <t>キ</t>
    </rPh>
    <rPh sb="15" eb="17">
      <t>コウニュウ</t>
    </rPh>
    <rPh sb="18" eb="20">
      <t>ヤマダ</t>
    </rPh>
    <rPh sb="20" eb="22">
      <t>ショウカイ</t>
    </rPh>
    <phoneticPr fontId="5"/>
  </si>
  <si>
    <r>
      <rPr>
        <sz val="10"/>
        <rFont val="ＭＳ Ｐ明朝"/>
        <family val="1"/>
        <charset val="128"/>
      </rPr>
      <t>人件費　</t>
    </r>
    <r>
      <rPr>
        <sz val="10"/>
        <rFont val="Century"/>
        <family val="1"/>
      </rPr>
      <t>10</t>
    </r>
    <r>
      <rPr>
        <sz val="10"/>
        <rFont val="ＭＳ Ｐ明朝"/>
        <family val="1"/>
        <charset val="128"/>
      </rPr>
      <t>月　3名分</t>
    </r>
    <rPh sb="0" eb="3">
      <t>ジンケンヒ</t>
    </rPh>
    <rPh sb="6" eb="7">
      <t>ガツ</t>
    </rPh>
    <rPh sb="9" eb="10">
      <t>メイ</t>
    </rPh>
    <rPh sb="10" eb="11">
      <t>ブン</t>
    </rPh>
    <phoneticPr fontId="5"/>
  </si>
  <si>
    <r>
      <t>本体価格</t>
    </r>
    <r>
      <rPr>
        <sz val="9"/>
        <rFont val="ＭＳ Ｐゴシック"/>
        <family val="3"/>
        <charset val="128"/>
      </rPr>
      <t>（1台あたり）</t>
    </r>
    <rPh sb="0" eb="2">
      <t>ホンタイ</t>
    </rPh>
    <rPh sb="2" eb="4">
      <t>カカク</t>
    </rPh>
    <rPh sb="6" eb="7">
      <t>ダイ</t>
    </rPh>
    <phoneticPr fontId="5"/>
  </si>
  <si>
    <t>のこぎり、替刃　　　山田商会</t>
    <rPh sb="5" eb="7">
      <t>カエバ</t>
    </rPh>
    <rPh sb="10" eb="12">
      <t>ヤマダ</t>
    </rPh>
    <rPh sb="12" eb="14">
      <t>ショウカイ</t>
    </rPh>
    <phoneticPr fontId="5"/>
  </si>
  <si>
    <t>山田一郎</t>
    <phoneticPr fontId="5"/>
  </si>
  <si>
    <t>　　　　　　〃</t>
    <phoneticPr fontId="5"/>
  </si>
  <si>
    <t>手袋、ヘルメット、安全靴　　井上商店</t>
    <rPh sb="0" eb="2">
      <t>テブクロ</t>
    </rPh>
    <rPh sb="9" eb="11">
      <t>アンゼン</t>
    </rPh>
    <rPh sb="11" eb="12">
      <t>クツ</t>
    </rPh>
    <rPh sb="14" eb="16">
      <t>イノウエ</t>
    </rPh>
    <rPh sb="16" eb="18">
      <t>ショウテン</t>
    </rPh>
    <phoneticPr fontId="5"/>
  </si>
  <si>
    <t>消耗品費等その他計</t>
    <rPh sb="0" eb="3">
      <t>ショウモウヒン</t>
    </rPh>
    <rPh sb="3" eb="4">
      <t>ヒ</t>
    </rPh>
    <rPh sb="4" eb="5">
      <t>トウ</t>
    </rPh>
    <rPh sb="7" eb="8">
      <t>タ</t>
    </rPh>
    <rPh sb="8" eb="9">
      <t>ケイ</t>
    </rPh>
    <phoneticPr fontId="5"/>
  </si>
  <si>
    <t>―</t>
    <phoneticPr fontId="5"/>
  </si>
  <si>
    <t>　上記資機材　活動組織自己負担金</t>
    <rPh sb="1" eb="3">
      <t>ジョウキ</t>
    </rPh>
    <rPh sb="3" eb="6">
      <t>シキザイ</t>
    </rPh>
    <rPh sb="7" eb="9">
      <t>カツドウ</t>
    </rPh>
    <rPh sb="9" eb="11">
      <t>ソシキ</t>
    </rPh>
    <rPh sb="11" eb="13">
      <t>ジコ</t>
    </rPh>
    <rPh sb="13" eb="15">
      <t>フタン</t>
    </rPh>
    <rPh sb="15" eb="16">
      <t>キン</t>
    </rPh>
    <phoneticPr fontId="5"/>
  </si>
  <si>
    <t>資機材　　　　自己負担金</t>
    <rPh sb="0" eb="3">
      <t>シキザイ</t>
    </rPh>
    <rPh sb="7" eb="9">
      <t>ジコ</t>
    </rPh>
    <rPh sb="9" eb="11">
      <t>フタン</t>
    </rPh>
    <rPh sb="11" eb="12">
      <t>キン</t>
    </rPh>
    <phoneticPr fontId="5"/>
  </si>
  <si>
    <t>立替者名・資機材自己負担金</t>
    <rPh sb="0" eb="2">
      <t>タテカエ</t>
    </rPh>
    <rPh sb="2" eb="3">
      <t>シャ</t>
    </rPh>
    <rPh sb="3" eb="4">
      <t>メイ</t>
    </rPh>
    <rPh sb="5" eb="8">
      <t>シキザイ</t>
    </rPh>
    <rPh sb="8" eb="10">
      <t>ジコ</t>
    </rPh>
    <rPh sb="10" eb="12">
      <t>フタン</t>
    </rPh>
    <rPh sb="12" eb="13">
      <t>キン</t>
    </rPh>
    <phoneticPr fontId="5"/>
  </si>
  <si>
    <t>タイプの欄には①活動推進費　②地域環境保全タイプ（里山林保全）　③地域環境保全タイプ（侵入竹除去・竹林整備）　④森林資源利用タイプ　⑤森林機能強化タイプ　⑥資機材　の別に番号を記入してください。複数タイプにまたがる場合は両方記入して下さい。　</t>
    <rPh sb="4" eb="5">
      <t>ラン</t>
    </rPh>
    <rPh sb="97" eb="99">
      <t>フクスウ</t>
    </rPh>
    <rPh sb="107" eb="109">
      <t>バアイ</t>
    </rPh>
    <rPh sb="110" eb="112">
      <t>リョウホウ</t>
    </rPh>
    <rPh sb="112" eb="114">
      <t>キニュウ</t>
    </rPh>
    <rPh sb="116" eb="117">
      <t>クダ</t>
    </rPh>
    <phoneticPr fontId="5"/>
  </si>
  <si>
    <t>総事業費</t>
    <rPh sb="0" eb="1">
      <t>ソウ</t>
    </rPh>
    <rPh sb="1" eb="4">
      <t>ジギョウヒ</t>
    </rPh>
    <phoneticPr fontId="5"/>
  </si>
  <si>
    <t>総事業費</t>
    <rPh sb="0" eb="4">
      <t>ソウジギョウヒ</t>
    </rPh>
    <phoneticPr fontId="5"/>
  </si>
  <si>
    <t>概算払い口座受け取り</t>
    <rPh sb="0" eb="2">
      <t>ガイサン</t>
    </rPh>
    <rPh sb="2" eb="3">
      <t>ハラ</t>
    </rPh>
    <rPh sb="4" eb="6">
      <t>コウザ</t>
    </rPh>
    <rPh sb="6" eb="7">
      <t>ウ</t>
    </rPh>
    <rPh sb="8" eb="9">
      <t>ト</t>
    </rPh>
    <phoneticPr fontId="5"/>
  </si>
  <si>
    <r>
      <t>口座引出　</t>
    </r>
    <r>
      <rPr>
        <sz val="10"/>
        <rFont val="Century"/>
        <family val="1"/>
      </rPr>
      <t>57,100</t>
    </r>
    <r>
      <rPr>
        <sz val="10"/>
        <rFont val="ＭＳ Ｐ明朝"/>
        <family val="1"/>
        <charset val="128"/>
      </rPr>
      <t>円　立替金返還</t>
    </r>
  </si>
  <si>
    <r>
      <t>　　　〃　　</t>
    </r>
    <r>
      <rPr>
        <sz val="10"/>
        <rFont val="Century"/>
        <family val="1"/>
      </rPr>
      <t>406,600</t>
    </r>
    <r>
      <rPr>
        <sz val="10"/>
        <rFont val="ＭＳ Ｐ明朝"/>
        <family val="1"/>
        <charset val="128"/>
      </rPr>
      <t>円　　　　　〃</t>
    </r>
  </si>
  <si>
    <r>
      <rPr>
        <sz val="16"/>
        <rFont val="HGSｺﾞｼｯｸE"/>
        <family val="3"/>
        <charset val="128"/>
      </rPr>
      <t>＊＊　タイプ別交付金計算表　＊＊　</t>
    </r>
    <r>
      <rPr>
        <sz val="14"/>
        <rFont val="ＭＳ Ｐゴシック"/>
        <family val="3"/>
        <charset val="128"/>
      </rPr>
      <t>　活動組織名：　　　　《　記入例　》　→　市町村支援金有りで計算</t>
    </r>
    <rPh sb="6" eb="7">
      <t>ベツ</t>
    </rPh>
    <rPh sb="7" eb="10">
      <t>コウフキン</t>
    </rPh>
    <rPh sb="10" eb="12">
      <t>ケイサン</t>
    </rPh>
    <rPh sb="12" eb="13">
      <t>ヒョウ</t>
    </rPh>
    <rPh sb="18" eb="20">
      <t>カツドウ</t>
    </rPh>
    <rPh sb="20" eb="22">
      <t>ソシキ</t>
    </rPh>
    <rPh sb="22" eb="23">
      <t>メイ</t>
    </rPh>
    <rPh sb="30" eb="32">
      <t>キニュウ</t>
    </rPh>
    <rPh sb="32" eb="33">
      <t>レイ</t>
    </rPh>
    <rPh sb="38" eb="41">
      <t>シチョウソン</t>
    </rPh>
    <rPh sb="41" eb="44">
      <t>シエンキン</t>
    </rPh>
    <rPh sb="44" eb="45">
      <t>アリ</t>
    </rPh>
    <rPh sb="47" eb="49">
      <t>ケイサン</t>
    </rPh>
    <phoneticPr fontId="5"/>
  </si>
  <si>
    <t>⑥</t>
    <phoneticPr fontId="5"/>
  </si>
  <si>
    <r>
      <t>口座引出　</t>
    </r>
    <r>
      <rPr>
        <sz val="10"/>
        <rFont val="Century"/>
        <family val="1"/>
      </rPr>
      <t>9,300</t>
    </r>
    <r>
      <rPr>
        <sz val="10"/>
        <rFont val="ＭＳ Ｐ明朝"/>
        <family val="1"/>
        <charset val="128"/>
      </rPr>
      <t>円　　　　　　　　　　　　　　　　チェーンソー　替刃　　山田商会</t>
    </r>
    <phoneticPr fontId="5"/>
  </si>
  <si>
    <t>活動組織名：○○○○○○　</t>
    <rPh sb="0" eb="2">
      <t>カツドウ</t>
    </rPh>
    <rPh sb="2" eb="4">
      <t>ソシキ</t>
    </rPh>
    <rPh sb="4" eb="5">
      <t>メイ</t>
    </rPh>
    <phoneticPr fontId="5"/>
  </si>
  <si>
    <r>
      <rPr>
        <sz val="11"/>
        <rFont val="ＭＳ Ｐ明朝"/>
        <family val="1"/>
        <charset val="128"/>
      </rPr>
      <t>別紙</t>
    </r>
    <r>
      <rPr>
        <sz val="11"/>
        <rFont val="Century"/>
        <family val="1"/>
      </rPr>
      <t>3</t>
    </r>
    <r>
      <rPr>
        <sz val="11"/>
        <rFont val="ＭＳ Ｐ明朝"/>
        <family val="1"/>
        <charset val="128"/>
      </rPr>
      <t>　様式第１</t>
    </r>
    <r>
      <rPr>
        <sz val="11"/>
        <rFont val="Century"/>
        <family val="1"/>
      </rPr>
      <t>7</t>
    </r>
    <r>
      <rPr>
        <sz val="11"/>
        <rFont val="ＭＳ Ｐ明朝"/>
        <family val="1"/>
        <charset val="128"/>
      </rPr>
      <t>号</t>
    </r>
    <phoneticPr fontId="5"/>
  </si>
  <si>
    <t>活動組織名：○○○○○○</t>
  </si>
  <si>
    <r>
      <rPr>
        <sz val="16"/>
        <rFont val="HGSｺﾞｼｯｸE"/>
        <family val="3"/>
        <charset val="128"/>
      </rPr>
      <t>＊＊　　タイプ別交付金計算表　　＊＊　</t>
    </r>
    <r>
      <rPr>
        <sz val="14"/>
        <rFont val="ＭＳ Ｐゴシック"/>
        <family val="3"/>
        <charset val="128"/>
      </rPr>
      <t>　　    活動組織名：○○○○○○○○</t>
    </r>
    <rPh sb="7" eb="8">
      <t>ベツ</t>
    </rPh>
    <rPh sb="8" eb="11">
      <t>コウフキン</t>
    </rPh>
    <rPh sb="11" eb="13">
      <t>ケイサン</t>
    </rPh>
    <rPh sb="13" eb="14">
      <t>ヒョウ</t>
    </rPh>
    <rPh sb="25" eb="27">
      <t>カツドウ</t>
    </rPh>
    <rPh sb="27" eb="29">
      <t>ソシキ</t>
    </rPh>
    <rPh sb="29" eb="30">
      <t>メイ</t>
    </rPh>
    <phoneticPr fontId="5"/>
  </si>
  <si>
    <t>収入
(交付金のみ)
（円）</t>
    <rPh sb="0" eb="2">
      <t>シュウニュウ</t>
    </rPh>
    <rPh sb="4" eb="7">
      <t>コウフキン</t>
    </rPh>
    <rPh sb="12" eb="13">
      <t>エン</t>
    </rPh>
    <phoneticPr fontId="5"/>
  </si>
  <si>
    <t>予定</t>
    <rPh sb="0" eb="2">
      <t>ヨテイ</t>
    </rPh>
    <phoneticPr fontId="5"/>
  </si>
  <si>
    <t>精算払い受け取り</t>
    <rPh sb="0" eb="3">
      <t>セイサンバラ</t>
    </rPh>
    <rPh sb="4" eb="5">
      <t>ウ</t>
    </rPh>
    <rPh sb="6" eb="7">
      <t>ト</t>
    </rPh>
    <phoneticPr fontId="5"/>
  </si>
  <si>
    <t>立替返還</t>
    <rPh sb="0" eb="4">
      <t>タテカエヘンカン</t>
    </rPh>
    <phoneticPr fontId="5"/>
  </si>
  <si>
    <t>立替・自己資金入金・
資機材自己負担金</t>
    <rPh sb="0" eb="2">
      <t>タテカエ</t>
    </rPh>
    <rPh sb="3" eb="9">
      <t>ジコシキンニュウキン</t>
    </rPh>
    <rPh sb="11" eb="14">
      <t>シキザイ</t>
    </rPh>
    <rPh sb="14" eb="16">
      <t>ジコ</t>
    </rPh>
    <rPh sb="16" eb="18">
      <t>フタン</t>
    </rPh>
    <rPh sb="18" eb="19">
      <t>キン</t>
    </rPh>
    <phoneticPr fontId="5"/>
  </si>
  <si>
    <t>事務所倉庫</t>
    <rPh sb="0" eb="3">
      <t>ジムショ</t>
    </rPh>
    <rPh sb="3" eb="5">
      <t>ソウコ</t>
    </rPh>
    <phoneticPr fontId="5"/>
  </si>
  <si>
    <t>収入
(交付金のみ)
（円）</t>
    <rPh sb="0" eb="2">
      <t>シュウニュウ</t>
    </rPh>
    <rPh sb="12" eb="13">
      <t>エン</t>
    </rPh>
    <phoneticPr fontId="5"/>
  </si>
  <si>
    <r>
      <rPr>
        <sz val="11"/>
        <rFont val="ＭＳ Ｐ明朝"/>
        <family val="1"/>
        <charset val="128"/>
      </rPr>
      <t>別紙3様式第１7号　</t>
    </r>
    <r>
      <rPr>
        <sz val="14"/>
        <rFont val="ＭＳ Ｐ明朝"/>
        <family val="1"/>
        <charset val="128"/>
      </rPr>
      <t>　　　　　　　　　　　　　　　　令和　　年度　森林・山村多面的機能発揮対策交付金　（金銭出納簿）</t>
    </r>
    <rPh sb="26" eb="28">
      <t>レイワ</t>
    </rPh>
    <rPh sb="30" eb="32">
      <t>ネンド</t>
    </rPh>
    <rPh sb="33" eb="35">
      <t>シンリン</t>
    </rPh>
    <rPh sb="36" eb="38">
      <t>サンソン</t>
    </rPh>
    <rPh sb="38" eb="41">
      <t>タメンテキ</t>
    </rPh>
    <rPh sb="41" eb="43">
      <t>キノウ</t>
    </rPh>
    <rPh sb="43" eb="45">
      <t>ハッキ</t>
    </rPh>
    <rPh sb="45" eb="47">
      <t>タイサク</t>
    </rPh>
    <rPh sb="47" eb="50">
      <t>コウフキン</t>
    </rPh>
    <rPh sb="52" eb="54">
      <t>キンセン</t>
    </rPh>
    <rPh sb="54" eb="57">
      <t>スイトウボ</t>
    </rPh>
    <phoneticPr fontId="5"/>
  </si>
  <si>
    <t>令和5年度　森林・山村多面的機能発揮対策交付金　（金銭出納簿）</t>
    <rPh sb="0" eb="2">
      <t>レイワ</t>
    </rPh>
    <rPh sb="3" eb="5">
      <t>ネンド</t>
    </rPh>
    <rPh sb="6" eb="8">
      <t>シンリン</t>
    </rPh>
    <rPh sb="9" eb="11">
      <t>サンソン</t>
    </rPh>
    <rPh sb="11" eb="14">
      <t>タメンテキ</t>
    </rPh>
    <rPh sb="14" eb="16">
      <t>キノウ</t>
    </rPh>
    <rPh sb="16" eb="18">
      <t>ハッキ</t>
    </rPh>
    <rPh sb="18" eb="20">
      <t>タイサク</t>
    </rPh>
    <rPh sb="20" eb="23">
      <t>コウフキン</t>
    </rPh>
    <rPh sb="25" eb="27">
      <t>キンセン</t>
    </rPh>
    <rPh sb="27" eb="30">
      <t>スイトウボ</t>
    </rPh>
    <phoneticPr fontId="5"/>
  </si>
  <si>
    <t>１１月</t>
    <rPh sb="2" eb="3">
      <t>ガツ</t>
    </rPh>
    <phoneticPr fontId="5"/>
  </si>
  <si>
    <t>7月</t>
    <rPh sb="1" eb="2">
      <t>ツキ</t>
    </rPh>
    <phoneticPr fontId="5"/>
  </si>
  <si>
    <t>5.7.15</t>
    <phoneticPr fontId="5"/>
  </si>
  <si>
    <t>5.7.31</t>
    <phoneticPr fontId="5"/>
  </si>
  <si>
    <t>5.9.5</t>
    <phoneticPr fontId="5"/>
  </si>
  <si>
    <t>5.9.10</t>
    <phoneticPr fontId="5"/>
  </si>
  <si>
    <t>5.9.30</t>
    <phoneticPr fontId="5"/>
  </si>
  <si>
    <t>5.10.31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</si>
</sst>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e\.m\.d"/>
    <numFmt numFmtId="177" formatCode="0_);[Red]\(0\)"/>
    <numFmt numFmtId="178" formatCode="0.0_ 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Century"/>
      <family val="1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Century"/>
      <family val="1"/>
    </font>
    <font>
      <sz val="11"/>
      <name val="ＭＳ Ｐ明朝"/>
      <family val="1"/>
      <charset val="128"/>
    </font>
    <font>
      <sz val="10"/>
      <name val="Century"/>
      <family val="1"/>
    </font>
    <font>
      <sz val="10"/>
      <name val="ＭＳ Ｐ明朝"/>
      <family val="1"/>
      <charset val="128"/>
    </font>
    <font>
      <sz val="9"/>
      <name val="Century"/>
      <family val="1"/>
    </font>
    <font>
      <sz val="9"/>
      <name val="ＭＳ Ｐ明朝"/>
      <family val="1"/>
      <charset val="128"/>
    </font>
    <font>
      <sz val="8"/>
      <name val="Century"/>
      <family val="1"/>
    </font>
    <font>
      <sz val="14"/>
      <name val="ＭＳ Ｐゴシック"/>
      <family val="3"/>
      <charset val="128"/>
    </font>
    <font>
      <sz val="10"/>
      <name val="Century"/>
      <family val="1"/>
      <charset val="128"/>
    </font>
    <font>
      <b/>
      <sz val="11"/>
      <name val="ＭＳ Ｐゴシック"/>
      <family val="3"/>
      <charset val="128"/>
    </font>
    <font>
      <sz val="16"/>
      <name val="HGSｺﾞｼｯｸE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Century"/>
      <family val="1"/>
      <charset val="128"/>
    </font>
    <font>
      <b/>
      <sz val="11"/>
      <name val="HGS創英角ｺﾞｼｯｸU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38" fontId="8" fillId="0" borderId="2" xfId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176" fontId="8" fillId="0" borderId="6" xfId="0" applyNumberFormat="1" applyFont="1" applyBorder="1" applyAlignment="1">
      <alignment horizontal="center" vertical="center"/>
    </xf>
    <xf numFmtId="38" fontId="8" fillId="0" borderId="6" xfId="1" applyFont="1" applyBorder="1" applyAlignment="1">
      <alignment horizontal="right" vertical="center"/>
    </xf>
    <xf numFmtId="176" fontId="12" fillId="0" borderId="7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176" fontId="8" fillId="0" borderId="7" xfId="0" applyNumberFormat="1" applyFont="1" applyBorder="1" applyAlignment="1">
      <alignment horizontal="center" vertical="center"/>
    </xf>
    <xf numFmtId="38" fontId="8" fillId="0" borderId="7" xfId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38" fontId="8" fillId="0" borderId="8" xfId="1" applyFont="1" applyBorder="1" applyAlignment="1">
      <alignment horizontal="right" vertical="center"/>
    </xf>
    <xf numFmtId="176" fontId="8" fillId="0" borderId="9" xfId="0" applyNumberFormat="1" applyFont="1" applyBorder="1" applyAlignment="1">
      <alignment horizontal="center" vertical="center"/>
    </xf>
    <xf numFmtId="38" fontId="8" fillId="0" borderId="9" xfId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38" fontId="8" fillId="0" borderId="10" xfId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177" fontId="8" fillId="2" borderId="7" xfId="0" applyNumberFormat="1" applyFont="1" applyFill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/>
    </xf>
    <xf numFmtId="177" fontId="6" fillId="0" borderId="0" xfId="0" applyNumberFormat="1" applyFont="1">
      <alignment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9" xfId="0" applyNumberFormat="1" applyFont="1" applyFill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 wrapText="1"/>
    </xf>
    <xf numFmtId="38" fontId="8" fillId="0" borderId="6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38" fontId="8" fillId="0" borderId="10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176" fontId="9" fillId="0" borderId="7" xfId="0" applyNumberFormat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7" fillId="0" borderId="7" xfId="0" applyFont="1" applyBorder="1" applyAlignment="1">
      <alignment horizontal="center" vertical="center"/>
    </xf>
    <xf numFmtId="38" fontId="0" fillId="0" borderId="0" xfId="1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8" fontId="0" fillId="0" borderId="0" xfId="0" applyNumberFormat="1">
      <alignment vertical="center"/>
    </xf>
    <xf numFmtId="38" fontId="9" fillId="0" borderId="9" xfId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38" fontId="0" fillId="0" borderId="0" xfId="1" applyFont="1" applyFill="1" applyBorder="1">
      <alignment vertical="center"/>
    </xf>
    <xf numFmtId="38" fontId="0" fillId="0" borderId="0" xfId="1" applyFont="1" applyBorder="1">
      <alignment vertical="center"/>
    </xf>
    <xf numFmtId="38" fontId="0" fillId="0" borderId="13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15" fillId="0" borderId="0" xfId="1" applyFont="1" applyBorder="1">
      <alignment vertical="center"/>
    </xf>
    <xf numFmtId="38" fontId="0" fillId="0" borderId="13" xfId="1" applyFont="1" applyBorder="1">
      <alignment vertical="center"/>
    </xf>
    <xf numFmtId="38" fontId="15" fillId="0" borderId="13" xfId="1" applyFont="1" applyBorder="1">
      <alignment vertical="center"/>
    </xf>
    <xf numFmtId="38" fontId="0" fillId="6" borderId="2" xfId="1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38" fontId="17" fillId="6" borderId="2" xfId="1" applyFont="1" applyFill="1" applyBorder="1" applyAlignment="1">
      <alignment horizontal="center" vertical="center"/>
    </xf>
    <xf numFmtId="38" fontId="15" fillId="6" borderId="2" xfId="1" applyFont="1" applyFill="1" applyBorder="1" applyAlignment="1">
      <alignment horizontal="center" vertical="center"/>
    </xf>
    <xf numFmtId="38" fontId="0" fillId="6" borderId="2" xfId="1" applyFont="1" applyFill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6" xfId="0" applyFont="1" applyBorder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38" fontId="0" fillId="0" borderId="4" xfId="1" applyFont="1" applyBorder="1">
      <alignment vertical="center"/>
    </xf>
    <xf numFmtId="38" fontId="15" fillId="0" borderId="2" xfId="1" applyFont="1" applyBorder="1">
      <alignment vertical="center"/>
    </xf>
    <xf numFmtId="178" fontId="0" fillId="0" borderId="2" xfId="0" applyNumberFormat="1" applyBorder="1">
      <alignment vertical="center"/>
    </xf>
    <xf numFmtId="38" fontId="0" fillId="0" borderId="2" xfId="1" applyFont="1" applyBorder="1">
      <alignment vertical="center"/>
    </xf>
    <xf numFmtId="38" fontId="15" fillId="0" borderId="4" xfId="1" applyFont="1" applyBorder="1">
      <alignment vertical="center"/>
    </xf>
    <xf numFmtId="38" fontId="15" fillId="3" borderId="4" xfId="0" applyNumberFormat="1" applyFont="1" applyFill="1" applyBorder="1">
      <alignment vertical="center"/>
    </xf>
    <xf numFmtId="38" fontId="15" fillId="5" borderId="4" xfId="1" applyFont="1" applyFill="1" applyBorder="1">
      <alignment vertical="center"/>
    </xf>
    <xf numFmtId="38" fontId="15" fillId="7" borderId="4" xfId="1" applyFont="1" applyFill="1" applyBorder="1">
      <alignment vertical="center"/>
    </xf>
    <xf numFmtId="38" fontId="8" fillId="8" borderId="10" xfId="1" applyFont="1" applyFill="1" applyBorder="1" applyAlignment="1">
      <alignment horizontal="right" vertical="center"/>
    </xf>
    <xf numFmtId="38" fontId="9" fillId="0" borderId="6" xfId="1" applyFont="1" applyBorder="1" applyAlignment="1">
      <alignment horizontal="center" vertical="center" wrapText="1"/>
    </xf>
    <xf numFmtId="38" fontId="8" fillId="0" borderId="20" xfId="1" applyFont="1" applyBorder="1" applyAlignment="1">
      <alignment horizontal="right" vertical="center"/>
    </xf>
    <xf numFmtId="0" fontId="20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8" fillId="5" borderId="10" xfId="1" applyFont="1" applyFill="1" applyBorder="1" applyAlignment="1">
      <alignment horizontal="right" vertical="center"/>
    </xf>
    <xf numFmtId="38" fontId="20" fillId="4" borderId="21" xfId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21" fillId="0" borderId="0" xfId="0" applyFont="1">
      <alignment vertical="center"/>
    </xf>
    <xf numFmtId="0" fontId="15" fillId="0" borderId="24" xfId="0" applyFont="1" applyBorder="1">
      <alignment vertical="center"/>
    </xf>
    <xf numFmtId="178" fontId="15" fillId="0" borderId="24" xfId="0" applyNumberFormat="1" applyFont="1" applyBorder="1">
      <alignment vertical="center"/>
    </xf>
    <xf numFmtId="0" fontId="0" fillId="0" borderId="24" xfId="0" applyBorder="1">
      <alignment vertical="center"/>
    </xf>
    <xf numFmtId="38" fontId="22" fillId="0" borderId="2" xfId="1" applyFont="1" applyBorder="1">
      <alignment vertical="center"/>
    </xf>
    <xf numFmtId="38" fontId="22" fillId="0" borderId="4" xfId="1" applyFont="1" applyBorder="1">
      <alignment vertical="center"/>
    </xf>
    <xf numFmtId="38" fontId="22" fillId="0" borderId="2" xfId="1" applyFont="1" applyBorder="1" applyAlignment="1">
      <alignment horizontal="center" vertical="center"/>
    </xf>
    <xf numFmtId="38" fontId="22" fillId="5" borderId="4" xfId="1" applyFont="1" applyFill="1" applyBorder="1">
      <alignment vertical="center"/>
    </xf>
    <xf numFmtId="38" fontId="22" fillId="9" borderId="4" xfId="1" applyFont="1" applyFill="1" applyBorder="1">
      <alignment vertical="center"/>
    </xf>
    <xf numFmtId="38" fontId="22" fillId="8" borderId="4" xfId="0" applyNumberFormat="1" applyFont="1" applyFill="1" applyBorder="1">
      <alignment vertical="center"/>
    </xf>
    <xf numFmtId="176" fontId="9" fillId="0" borderId="9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176" fontId="9" fillId="0" borderId="5" xfId="0" applyNumberFormat="1" applyFont="1" applyBorder="1" applyAlignment="1">
      <alignment horizontal="center" vertical="center"/>
    </xf>
    <xf numFmtId="38" fontId="6" fillId="0" borderId="22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38" fontId="8" fillId="4" borderId="22" xfId="1" applyFont="1" applyFill="1" applyBorder="1" applyAlignment="1">
      <alignment horizontal="center" vertical="center"/>
    </xf>
    <xf numFmtId="38" fontId="8" fillId="4" borderId="23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indent="2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38" fontId="0" fillId="6" borderId="3" xfId="1" applyFont="1" applyFill="1" applyBorder="1" applyAlignment="1">
      <alignment horizontal="center" vertical="center"/>
    </xf>
    <xf numFmtId="38" fontId="0" fillId="6" borderId="4" xfId="1" applyFont="1" applyFill="1" applyBorder="1" applyAlignment="1">
      <alignment horizontal="center" vertical="center"/>
    </xf>
    <xf numFmtId="38" fontId="0" fillId="6" borderId="15" xfId="1" applyFont="1" applyFill="1" applyBorder="1" applyAlignment="1">
      <alignment horizontal="center" vertical="center"/>
    </xf>
    <xf numFmtId="38" fontId="0" fillId="6" borderId="17" xfId="1" applyFont="1" applyFill="1" applyBorder="1" applyAlignment="1">
      <alignment horizontal="center" vertical="center"/>
    </xf>
    <xf numFmtId="38" fontId="0" fillId="6" borderId="16" xfId="1" applyFont="1" applyFill="1" applyBorder="1" applyAlignment="1">
      <alignment horizontal="center" vertical="center"/>
    </xf>
    <xf numFmtId="38" fontId="0" fillId="6" borderId="3" xfId="1" applyFont="1" applyFill="1" applyBorder="1" applyAlignment="1">
      <alignment horizontal="center" vertical="center" wrapText="1"/>
    </xf>
    <xf numFmtId="38" fontId="0" fillId="6" borderId="4" xfId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4</xdr:row>
      <xdr:rowOff>30480</xdr:rowOff>
    </xdr:from>
    <xdr:to>
      <xdr:col>2</xdr:col>
      <xdr:colOff>1333500</xdr:colOff>
      <xdr:row>5</xdr:row>
      <xdr:rowOff>76200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D5F1198-DD61-485F-87B2-ABD312D79398}"/>
            </a:ext>
          </a:extLst>
        </xdr:cNvPr>
        <xdr:cNvSpPr/>
      </xdr:nvSpPr>
      <xdr:spPr>
        <a:xfrm>
          <a:off x="579120" y="1127760"/>
          <a:ext cx="1706880" cy="335280"/>
        </a:xfrm>
        <a:prstGeom prst="wedgeRoundRectCallout">
          <a:avLst>
            <a:gd name="adj1" fmla="val -32057"/>
            <a:gd name="adj2" fmla="val 91236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タイプ毎に分けて記入</a:t>
          </a:r>
        </a:p>
      </xdr:txBody>
    </xdr:sp>
    <xdr:clientData/>
  </xdr:twoCellAnchor>
  <xdr:twoCellAnchor>
    <xdr:from>
      <xdr:col>1</xdr:col>
      <xdr:colOff>160020</xdr:colOff>
      <xdr:row>25</xdr:row>
      <xdr:rowOff>236220</xdr:rowOff>
    </xdr:from>
    <xdr:to>
      <xdr:col>2</xdr:col>
      <xdr:colOff>1508760</xdr:colOff>
      <xdr:row>28</xdr:row>
      <xdr:rowOff>198120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5DA4F36-5C2A-48F4-9D87-5EB76E1F4521}"/>
            </a:ext>
          </a:extLst>
        </xdr:cNvPr>
        <xdr:cNvSpPr/>
      </xdr:nvSpPr>
      <xdr:spPr>
        <a:xfrm>
          <a:off x="723900" y="7117080"/>
          <a:ext cx="1722120" cy="762000"/>
        </a:xfrm>
        <a:prstGeom prst="ellipse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466725</xdr:colOff>
      <xdr:row>5</xdr:row>
      <xdr:rowOff>207645</xdr:rowOff>
    </xdr:from>
    <xdr:to>
      <xdr:col>13</xdr:col>
      <xdr:colOff>786765</xdr:colOff>
      <xdr:row>7</xdr:row>
      <xdr:rowOff>190500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30B6CA8-E7C4-46BA-97A8-A6E1B6F250EB}"/>
            </a:ext>
          </a:extLst>
        </xdr:cNvPr>
        <xdr:cNvSpPr/>
      </xdr:nvSpPr>
      <xdr:spPr>
        <a:xfrm>
          <a:off x="9810750" y="1522095"/>
          <a:ext cx="1434465" cy="516255"/>
        </a:xfrm>
        <a:prstGeom prst="wedgeRoundRectCallout">
          <a:avLst>
            <a:gd name="adj1" fmla="val -60655"/>
            <a:gd name="adj2" fmla="val -19165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添付領収書記載の番号と写真番号と同じ</a:t>
          </a:r>
        </a:p>
      </xdr:txBody>
    </xdr:sp>
    <xdr:clientData/>
  </xdr:twoCellAnchor>
  <xdr:twoCellAnchor>
    <xdr:from>
      <xdr:col>2</xdr:col>
      <xdr:colOff>1356360</xdr:colOff>
      <xdr:row>20</xdr:row>
      <xdr:rowOff>38100</xdr:rowOff>
    </xdr:from>
    <xdr:to>
      <xdr:col>4</xdr:col>
      <xdr:colOff>213360</xdr:colOff>
      <xdr:row>22</xdr:row>
      <xdr:rowOff>104775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DDC34A6D-4111-4897-8F24-030F23A8E2F4}"/>
            </a:ext>
          </a:extLst>
        </xdr:cNvPr>
        <xdr:cNvSpPr/>
      </xdr:nvSpPr>
      <xdr:spPr>
        <a:xfrm>
          <a:off x="2404110" y="5505450"/>
          <a:ext cx="2200275" cy="600075"/>
        </a:xfrm>
        <a:prstGeom prst="wedgeRoundRectCallout">
          <a:avLst>
            <a:gd name="adj1" fmla="val -59805"/>
            <a:gd name="adj2" fmla="val 13173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できれば作業日数比率で分ける。ほとんど作業日数が同じならば</a:t>
          </a:r>
        </a:p>
      </xdr:txBody>
    </xdr:sp>
    <xdr:clientData/>
  </xdr:twoCellAnchor>
  <xdr:twoCellAnchor>
    <xdr:from>
      <xdr:col>12</xdr:col>
      <xdr:colOff>219076</xdr:colOff>
      <xdr:row>8</xdr:row>
      <xdr:rowOff>257175</xdr:rowOff>
    </xdr:from>
    <xdr:to>
      <xdr:col>14</xdr:col>
      <xdr:colOff>0</xdr:colOff>
      <xdr:row>10</xdr:row>
      <xdr:rowOff>243840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5F293E68-9957-4FEE-86EF-41EC70890FAD}"/>
            </a:ext>
          </a:extLst>
        </xdr:cNvPr>
        <xdr:cNvSpPr/>
      </xdr:nvSpPr>
      <xdr:spPr>
        <a:xfrm>
          <a:off x="10086976" y="2371725"/>
          <a:ext cx="1257299" cy="520065"/>
        </a:xfrm>
        <a:prstGeom prst="wedgeRoundRectCallout">
          <a:avLst>
            <a:gd name="adj1" fmla="val -4350"/>
            <a:gd name="adj2" fmla="val 66052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保管場所を記入</a:t>
          </a:r>
        </a:p>
      </xdr:txBody>
    </xdr:sp>
    <xdr:clientData/>
  </xdr:twoCellAnchor>
  <xdr:twoCellAnchor>
    <xdr:from>
      <xdr:col>6</xdr:col>
      <xdr:colOff>320040</xdr:colOff>
      <xdr:row>11</xdr:row>
      <xdr:rowOff>83820</xdr:rowOff>
    </xdr:from>
    <xdr:to>
      <xdr:col>8</xdr:col>
      <xdr:colOff>365760</xdr:colOff>
      <xdr:row>13</xdr:row>
      <xdr:rowOff>22860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DE0A9CA8-52DB-4257-A507-5388BC542BA7}"/>
            </a:ext>
          </a:extLst>
        </xdr:cNvPr>
        <xdr:cNvSpPr/>
      </xdr:nvSpPr>
      <xdr:spPr>
        <a:xfrm>
          <a:off x="5836920" y="3002280"/>
          <a:ext cx="1257300" cy="556260"/>
        </a:xfrm>
        <a:prstGeom prst="wedgeRoundRectCallout">
          <a:avLst>
            <a:gd name="adj1" fmla="val -62253"/>
            <a:gd name="adj2" fmla="val -13216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資機材の場合、　　　２段に分けて記入</a:t>
          </a:r>
        </a:p>
      </xdr:txBody>
    </xdr:sp>
    <xdr:clientData/>
  </xdr:twoCellAnchor>
  <xdr:twoCellAnchor>
    <xdr:from>
      <xdr:col>6</xdr:col>
      <xdr:colOff>45720</xdr:colOff>
      <xdr:row>11</xdr:row>
      <xdr:rowOff>121920</xdr:rowOff>
    </xdr:from>
    <xdr:to>
      <xdr:col>6</xdr:col>
      <xdr:colOff>160020</xdr:colOff>
      <xdr:row>12</xdr:row>
      <xdr:rowOff>182880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30DE77A3-F0F0-4593-A20D-EC45621FFAAE}"/>
            </a:ext>
          </a:extLst>
        </xdr:cNvPr>
        <xdr:cNvSpPr/>
      </xdr:nvSpPr>
      <xdr:spPr>
        <a:xfrm>
          <a:off x="5585460" y="3108960"/>
          <a:ext cx="114300" cy="327660"/>
        </a:xfrm>
        <a:prstGeom prst="rightBrace">
          <a:avLst/>
        </a:prstGeom>
        <a:ln w="1270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</xdr:colOff>
      <xdr:row>12</xdr:row>
      <xdr:rowOff>0</xdr:rowOff>
    </xdr:from>
    <xdr:to>
      <xdr:col>5</xdr:col>
      <xdr:colOff>0</xdr:colOff>
      <xdr:row>13</xdr:row>
      <xdr:rowOff>15240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A0CC8B5F-1A67-44AB-A12F-AF1148122BEB}"/>
            </a:ext>
          </a:extLst>
        </xdr:cNvPr>
        <xdr:cNvSpPr/>
      </xdr:nvSpPr>
      <xdr:spPr>
        <a:xfrm>
          <a:off x="3985260" y="3253740"/>
          <a:ext cx="769620" cy="36576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60960</xdr:colOff>
      <xdr:row>28</xdr:row>
      <xdr:rowOff>243840</xdr:rowOff>
    </xdr:from>
    <xdr:to>
      <xdr:col>2</xdr:col>
      <xdr:colOff>2133600</xdr:colOff>
      <xdr:row>30</xdr:row>
      <xdr:rowOff>281940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58CF95B1-2414-4C07-A7D6-9D8308284C08}"/>
            </a:ext>
          </a:extLst>
        </xdr:cNvPr>
        <xdr:cNvSpPr/>
      </xdr:nvSpPr>
      <xdr:spPr>
        <a:xfrm>
          <a:off x="60960" y="7924800"/>
          <a:ext cx="3009900" cy="571500"/>
        </a:xfrm>
        <a:prstGeom prst="wedgeRoundRectCallout">
          <a:avLst>
            <a:gd name="adj1" fmla="val -7890"/>
            <a:gd name="adj2" fmla="val -65664"/>
            <a:gd name="adj3" fmla="val 16667"/>
          </a:avLst>
        </a:prstGeom>
        <a:ln w="19050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0070C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精算受け取り後は、「予定」を削除して、通帳に合わせた日で処理をし、添付、保管すること</a:t>
          </a:r>
        </a:p>
      </xdr:txBody>
    </xdr:sp>
    <xdr:clientData/>
  </xdr:twoCellAnchor>
  <xdr:twoCellAnchor>
    <xdr:from>
      <xdr:col>2</xdr:col>
      <xdr:colOff>1988820</xdr:colOff>
      <xdr:row>15</xdr:row>
      <xdr:rowOff>99060</xdr:rowOff>
    </xdr:from>
    <xdr:to>
      <xdr:col>4</xdr:col>
      <xdr:colOff>137160</xdr:colOff>
      <xdr:row>17</xdr:row>
      <xdr:rowOff>38100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C750CD41-2534-435D-8028-54B66A9BAD20}"/>
            </a:ext>
          </a:extLst>
        </xdr:cNvPr>
        <xdr:cNvSpPr/>
      </xdr:nvSpPr>
      <xdr:spPr>
        <a:xfrm>
          <a:off x="3036570" y="4156710"/>
          <a:ext cx="1491615" cy="548640"/>
        </a:xfrm>
        <a:prstGeom prst="wedgeRoundRectCallout">
          <a:avLst>
            <a:gd name="adj1" fmla="val -102556"/>
            <a:gd name="adj2" fmla="val -57717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通帳の動きが</a:t>
          </a:r>
          <a:endParaRPr kumimoji="1" lang="en-US" altLang="ja-JP" sz="1100" b="1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分かるように記入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129540</xdr:colOff>
      <xdr:row>27</xdr:row>
      <xdr:rowOff>30480</xdr:rowOff>
    </xdr:from>
    <xdr:to>
      <xdr:col>13</xdr:col>
      <xdr:colOff>396240</xdr:colOff>
      <xdr:row>28</xdr:row>
      <xdr:rowOff>106680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F3DE4A82-E3BA-453B-9FE6-9DE600550924}"/>
            </a:ext>
          </a:extLst>
        </xdr:cNvPr>
        <xdr:cNvSpPr/>
      </xdr:nvSpPr>
      <xdr:spPr>
        <a:xfrm>
          <a:off x="5646420" y="7444740"/>
          <a:ext cx="4152900" cy="342900"/>
        </a:xfrm>
        <a:prstGeom prst="wedgeRoundRectCallout">
          <a:avLst>
            <a:gd name="adj1" fmla="val -54677"/>
            <a:gd name="adj2" fmla="val 108889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資機材がある場合、資機材の自己負担額以上の金額になること</a:t>
          </a:r>
        </a:p>
      </xdr:txBody>
    </xdr:sp>
    <xdr:clientData/>
  </xdr:twoCellAnchor>
  <xdr:twoCellAnchor>
    <xdr:from>
      <xdr:col>11</xdr:col>
      <xdr:colOff>133350</xdr:colOff>
      <xdr:row>28</xdr:row>
      <xdr:rowOff>152400</xdr:rowOff>
    </xdr:from>
    <xdr:to>
      <xdr:col>14</xdr:col>
      <xdr:colOff>0</xdr:colOff>
      <xdr:row>31</xdr:row>
      <xdr:rowOff>0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ED8C8485-1420-4679-B325-197A99BD42F4}"/>
            </a:ext>
          </a:extLst>
        </xdr:cNvPr>
        <xdr:cNvSpPr/>
      </xdr:nvSpPr>
      <xdr:spPr>
        <a:xfrm>
          <a:off x="9477375" y="7753350"/>
          <a:ext cx="1866900" cy="666750"/>
        </a:xfrm>
        <a:prstGeom prst="wedgeRoundRectCallout">
          <a:avLst>
            <a:gd name="adj1" fmla="val -54922"/>
            <a:gd name="adj2" fmla="val -10471"/>
            <a:gd name="adj3" fmla="val 16667"/>
          </a:avLst>
        </a:prstGeom>
        <a:ln w="19050">
          <a:solidFill>
            <a:srgbClr val="00B05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00B05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タイプ別計算表、実施状況整理票の数字と同じ。</a:t>
          </a:r>
          <a:endParaRPr kumimoji="1" lang="ja-JP" altLang="en-US" sz="1100" b="1">
            <a:solidFill>
              <a:srgbClr val="00B050"/>
            </a:solidFill>
          </a:endParaRPr>
        </a:p>
      </xdr:txBody>
    </xdr:sp>
    <xdr:clientData/>
  </xdr:twoCellAnchor>
  <xdr:twoCellAnchor>
    <xdr:from>
      <xdr:col>2</xdr:col>
      <xdr:colOff>2255520</xdr:colOff>
      <xdr:row>28</xdr:row>
      <xdr:rowOff>259080</xdr:rowOff>
    </xdr:from>
    <xdr:to>
      <xdr:col>11</xdr:col>
      <xdr:colOff>121920</xdr:colOff>
      <xdr:row>30</xdr:row>
      <xdr:rowOff>274320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FB51F1BA-A8A2-4C5A-A765-B56E47C308EF}"/>
            </a:ext>
          </a:extLst>
        </xdr:cNvPr>
        <xdr:cNvSpPr/>
      </xdr:nvSpPr>
      <xdr:spPr>
        <a:xfrm>
          <a:off x="3192780" y="7940040"/>
          <a:ext cx="5326380" cy="548640"/>
        </a:xfrm>
        <a:prstGeom prst="roundRect">
          <a:avLst/>
        </a:prstGeom>
        <a:noFill/>
        <a:ln w="19050">
          <a:solidFill>
            <a:srgbClr val="00B05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175260</xdr:colOff>
      <xdr:row>2</xdr:row>
      <xdr:rowOff>60960</xdr:rowOff>
    </xdr:from>
    <xdr:to>
      <xdr:col>3</xdr:col>
      <xdr:colOff>175260</xdr:colOff>
      <xdr:row>2</xdr:row>
      <xdr:rowOff>358140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228E4FD6-23FB-4EB8-BE7A-E4BFC7B92337}"/>
            </a:ext>
          </a:extLst>
        </xdr:cNvPr>
        <xdr:cNvSpPr/>
      </xdr:nvSpPr>
      <xdr:spPr>
        <a:xfrm>
          <a:off x="175260" y="487680"/>
          <a:ext cx="3329940" cy="297180"/>
        </a:xfrm>
        <a:prstGeom prst="roundRect">
          <a:avLst/>
        </a:prstGeom>
        <a:solidFill>
          <a:srgbClr val="FFFF00"/>
        </a:solidFill>
        <a:ln>
          <a:solidFill>
            <a:srgbClr val="00B05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行の増やし方：左端の行数字の上で右クリック→挿入</a:t>
          </a:r>
        </a:p>
      </xdr:txBody>
    </xdr:sp>
    <xdr:clientData/>
  </xdr:twoCellAnchor>
  <xdr:twoCellAnchor>
    <xdr:from>
      <xdr:col>0</xdr:col>
      <xdr:colOff>146685</xdr:colOff>
      <xdr:row>2</xdr:row>
      <xdr:rowOff>373380</xdr:rowOff>
    </xdr:from>
    <xdr:to>
      <xdr:col>3</xdr:col>
      <xdr:colOff>146685</xdr:colOff>
      <xdr:row>4</xdr:row>
      <xdr:rowOff>3810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C850957A-CE3C-4AAC-9722-AC84648C51B0}"/>
            </a:ext>
          </a:extLst>
        </xdr:cNvPr>
        <xdr:cNvSpPr/>
      </xdr:nvSpPr>
      <xdr:spPr>
        <a:xfrm>
          <a:off x="146685" y="735330"/>
          <a:ext cx="3648075" cy="297180"/>
        </a:xfrm>
        <a:prstGeom prst="roundRect">
          <a:avLst/>
        </a:prstGeom>
        <a:solidFill>
          <a:srgbClr val="FFFF00"/>
        </a:solidFill>
        <a:ln>
          <a:solidFill>
            <a:srgbClr val="00B05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本交付金の対象となるものだけを記載してください。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167640</xdr:colOff>
      <xdr:row>18</xdr:row>
      <xdr:rowOff>426720</xdr:rowOff>
    </xdr:from>
    <xdr:to>
      <xdr:col>3</xdr:col>
      <xdr:colOff>68580</xdr:colOff>
      <xdr:row>20</xdr:row>
      <xdr:rowOff>121920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F0D6CFA-7E58-4F3F-988E-7D349210B35D}"/>
            </a:ext>
          </a:extLst>
        </xdr:cNvPr>
        <xdr:cNvSpPr/>
      </xdr:nvSpPr>
      <xdr:spPr>
        <a:xfrm>
          <a:off x="510540" y="7277100"/>
          <a:ext cx="1013460" cy="457200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289560</xdr:colOff>
      <xdr:row>15</xdr:row>
      <xdr:rowOff>30480</xdr:rowOff>
    </xdr:from>
    <xdr:to>
      <xdr:col>12</xdr:col>
      <xdr:colOff>449580</xdr:colOff>
      <xdr:row>17</xdr:row>
      <xdr:rowOff>104775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C4F5A2E2-CFBA-4264-AFC4-AA8B9DB5E0D0}"/>
            </a:ext>
          </a:extLst>
        </xdr:cNvPr>
        <xdr:cNvSpPr/>
      </xdr:nvSpPr>
      <xdr:spPr>
        <a:xfrm>
          <a:off x="5452110" y="4573905"/>
          <a:ext cx="3017520" cy="702945"/>
        </a:xfrm>
        <a:prstGeom prst="wedgeRoundRectCallout">
          <a:avLst>
            <a:gd name="adj1" fmla="val -59760"/>
            <a:gd name="adj2" fmla="val 53400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最終自己負担額は、必ずこの資機材自己負担額以上になること。</a:t>
          </a:r>
        </a:p>
      </xdr:txBody>
    </xdr:sp>
    <xdr:clientData/>
  </xdr:twoCellAnchor>
  <xdr:twoCellAnchor>
    <xdr:from>
      <xdr:col>7</xdr:col>
      <xdr:colOff>91440</xdr:colOff>
      <xdr:row>16</xdr:row>
      <xdr:rowOff>297180</xdr:rowOff>
    </xdr:from>
    <xdr:to>
      <xdr:col>8</xdr:col>
      <xdr:colOff>68580</xdr:colOff>
      <xdr:row>18</xdr:row>
      <xdr:rowOff>22860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7C7204F-5DB5-4F69-ABBF-904BEE8AC136}"/>
            </a:ext>
          </a:extLst>
        </xdr:cNvPr>
        <xdr:cNvSpPr/>
      </xdr:nvSpPr>
      <xdr:spPr>
        <a:xfrm>
          <a:off x="3962400" y="6149340"/>
          <a:ext cx="617220" cy="3505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618270</xdr:colOff>
      <xdr:row>17</xdr:row>
      <xdr:rowOff>289336</xdr:rowOff>
    </xdr:from>
    <xdr:to>
      <xdr:col>17</xdr:col>
      <xdr:colOff>137160</xdr:colOff>
      <xdr:row>19</xdr:row>
      <xdr:rowOff>274320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3B80EB2-58DD-4F67-8FE6-47053AF40B54}"/>
            </a:ext>
          </a:extLst>
        </xdr:cNvPr>
        <xdr:cNvCxnSpPr>
          <a:stCxn id="4" idx="5"/>
        </xdr:cNvCxnSpPr>
      </xdr:nvCxnSpPr>
      <xdr:spPr>
        <a:xfrm>
          <a:off x="4611150" y="5547136"/>
          <a:ext cx="6323550" cy="594584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535641</xdr:colOff>
      <xdr:row>2</xdr:row>
      <xdr:rowOff>647700</xdr:rowOff>
    </xdr:from>
    <xdr:to>
      <xdr:col>13</xdr:col>
      <xdr:colOff>723900</xdr:colOff>
      <xdr:row>3</xdr:row>
      <xdr:rowOff>246530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F8BD0923-2C6C-4D03-B437-AA6A208B5B46}"/>
            </a:ext>
          </a:extLst>
        </xdr:cNvPr>
        <xdr:cNvSpPr/>
      </xdr:nvSpPr>
      <xdr:spPr>
        <a:xfrm>
          <a:off x="6598023" y="1151965"/>
          <a:ext cx="2832848" cy="394447"/>
        </a:xfrm>
        <a:prstGeom prst="wedgeRoundRectCallout">
          <a:avLst>
            <a:gd name="adj1" fmla="val 60453"/>
            <a:gd name="adj2" fmla="val 26137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委託費含む。資機材は含まない。</a:t>
          </a:r>
        </a:p>
      </xdr:txBody>
    </xdr:sp>
    <xdr:clientData/>
  </xdr:twoCellAnchor>
  <xdr:twoCellAnchor>
    <xdr:from>
      <xdr:col>0</xdr:col>
      <xdr:colOff>83820</xdr:colOff>
      <xdr:row>1</xdr:row>
      <xdr:rowOff>83820</xdr:rowOff>
    </xdr:from>
    <xdr:to>
      <xdr:col>6</xdr:col>
      <xdr:colOff>537882</xdr:colOff>
      <xdr:row>2</xdr:row>
      <xdr:rowOff>129540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B9A38805-BA6A-46ED-9C3B-103A11BDE5BC}"/>
            </a:ext>
          </a:extLst>
        </xdr:cNvPr>
        <xdr:cNvSpPr/>
      </xdr:nvSpPr>
      <xdr:spPr>
        <a:xfrm>
          <a:off x="83820" y="83820"/>
          <a:ext cx="3806862" cy="377414"/>
        </a:xfrm>
        <a:prstGeom prst="roundRect">
          <a:avLst/>
        </a:prstGeom>
        <a:noFill/>
        <a:ln w="28575" cmpd="dbl">
          <a:solidFill>
            <a:schemeClr val="accent5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accent5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太字</a:t>
          </a:r>
          <a:r>
            <a:rPr kumimoji="1" lang="ja-JP" altLang="en-US" sz="1400" b="1">
              <a:solidFill>
                <a:schemeClr val="accent5">
                  <a:lumMod val="75000"/>
                </a:schemeClr>
              </a:solidFill>
            </a:rPr>
            <a:t>のセルには数式が入っています。</a:t>
          </a:r>
        </a:p>
      </xdr:txBody>
    </xdr:sp>
    <xdr:clientData/>
  </xdr:twoCellAnchor>
  <xdr:twoCellAnchor>
    <xdr:from>
      <xdr:col>7</xdr:col>
      <xdr:colOff>235325</xdr:colOff>
      <xdr:row>1</xdr:row>
      <xdr:rowOff>38099</xdr:rowOff>
    </xdr:from>
    <xdr:to>
      <xdr:col>16</xdr:col>
      <xdr:colOff>571500</xdr:colOff>
      <xdr:row>2</xdr:row>
      <xdr:rowOff>212912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35FBDACB-DB75-498C-A887-3353A2A4672D}"/>
            </a:ext>
          </a:extLst>
        </xdr:cNvPr>
        <xdr:cNvSpPr/>
      </xdr:nvSpPr>
      <xdr:spPr>
        <a:xfrm>
          <a:off x="4706472" y="38099"/>
          <a:ext cx="7328646" cy="510989"/>
        </a:xfrm>
        <a:prstGeom prst="wedgeRoundRectCallout">
          <a:avLst>
            <a:gd name="adj1" fmla="val 41466"/>
            <a:gd name="adj2" fmla="val 28965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0" rIns="36000" bIns="0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タイプごとに交付金額はわかれています。例えば、里山タイプがあまったからといって、それ他のタイプで使うことはできません。（タイプ間流用の禁止）</a:t>
          </a:r>
        </a:p>
      </xdr:txBody>
    </xdr:sp>
    <xdr:clientData/>
  </xdr:twoCellAnchor>
  <xdr:twoCellAnchor>
    <xdr:from>
      <xdr:col>13</xdr:col>
      <xdr:colOff>472886</xdr:colOff>
      <xdr:row>12</xdr:row>
      <xdr:rowOff>82923</xdr:rowOff>
    </xdr:from>
    <xdr:to>
      <xdr:col>16</xdr:col>
      <xdr:colOff>829234</xdr:colOff>
      <xdr:row>15</xdr:row>
      <xdr:rowOff>22411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D9367928-20C5-427D-8DCE-ADADC3AA97DE}"/>
            </a:ext>
          </a:extLst>
        </xdr:cNvPr>
        <xdr:cNvSpPr/>
      </xdr:nvSpPr>
      <xdr:spPr>
        <a:xfrm>
          <a:off x="9179857" y="4150658"/>
          <a:ext cx="3112995" cy="802341"/>
        </a:xfrm>
        <a:prstGeom prst="wedgeRoundRectCallout">
          <a:avLst>
            <a:gd name="adj1" fmla="val 38697"/>
            <a:gd name="adj2" fmla="val -175315"/>
            <a:gd name="adj3" fmla="val 16667"/>
          </a:avLst>
        </a:prstGeom>
        <a:ln w="1905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支出計－交付金＝自己負担金</a:t>
          </a:r>
          <a:endParaRPr kumimoji="1" lang="en-US" altLang="ja-JP" sz="11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ここがマイナスの数値だと、交付金を使い切っていないということで返還となる。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E0A9A-C2B8-45BC-A01C-EE3806150D4C}">
  <sheetPr>
    <tabColor rgb="FFFFFF00"/>
  </sheetPr>
  <dimension ref="A1:N30"/>
  <sheetViews>
    <sheetView zoomScaleNormal="100" workbookViewId="0">
      <selection activeCell="G15" sqref="G15"/>
    </sheetView>
  </sheetViews>
  <sheetFormatPr defaultColWidth="9" defaultRowHeight="14.25" x14ac:dyDescent="0.15"/>
  <cols>
    <col min="1" max="1" width="8.25" style="1" bestFit="1" customWidth="1"/>
    <col min="2" max="2" width="4.125" style="1" customWidth="1"/>
    <col min="3" max="3" width="33.125" style="1" customWidth="1"/>
    <col min="4" max="4" width="13" style="1" customWidth="1"/>
    <col min="5" max="5" width="10.125" style="1" customWidth="1"/>
    <col min="6" max="6" width="10.25" style="1" customWidth="1"/>
    <col min="7" max="7" width="9.125" style="1" customWidth="1"/>
    <col min="8" max="8" width="7.125" style="1" customWidth="1"/>
    <col min="9" max="9" width="7.5" style="2" customWidth="1"/>
    <col min="10" max="11" width="8.5" style="1" customWidth="1"/>
    <col min="12" max="12" width="6.375" style="28" customWidth="1"/>
    <col min="13" max="13" width="7.75" style="1" customWidth="1"/>
    <col min="14" max="14" width="11.5" style="1" customWidth="1"/>
    <col min="15" max="16384" width="9" style="1"/>
  </cols>
  <sheetData>
    <row r="1" spans="1:14" x14ac:dyDescent="0.15">
      <c r="A1" s="100" t="s">
        <v>93</v>
      </c>
    </row>
    <row r="2" spans="1:14" ht="17.25" customHeight="1" x14ac:dyDescent="0.15">
      <c r="A2" s="120" t="s">
        <v>104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ht="17.25" customHeight="1" x14ac:dyDescent="0.15">
      <c r="J3" s="122" t="s">
        <v>94</v>
      </c>
      <c r="K3" s="123"/>
      <c r="L3" s="123"/>
      <c r="M3" s="123"/>
      <c r="N3" s="123"/>
    </row>
    <row r="4" spans="1:14" ht="30" customHeight="1" x14ac:dyDescent="0.15">
      <c r="A4" s="124" t="s">
        <v>83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1:14" ht="23.1" customHeight="1" x14ac:dyDescent="0.15">
      <c r="A5" s="125" t="s">
        <v>0</v>
      </c>
      <c r="B5" s="126" t="s">
        <v>9</v>
      </c>
      <c r="C5" s="125" t="s">
        <v>1</v>
      </c>
      <c r="D5" s="128" t="s">
        <v>96</v>
      </c>
      <c r="E5" s="133" t="s">
        <v>100</v>
      </c>
      <c r="F5" s="134"/>
      <c r="G5" s="125" t="s">
        <v>2</v>
      </c>
      <c r="H5" s="125"/>
      <c r="I5" s="125"/>
      <c r="J5" s="125"/>
      <c r="K5" s="130" t="s">
        <v>3</v>
      </c>
      <c r="L5" s="131" t="s">
        <v>13</v>
      </c>
      <c r="M5" s="129" t="s">
        <v>4</v>
      </c>
      <c r="N5" s="129" t="s">
        <v>5</v>
      </c>
    </row>
    <row r="6" spans="1:14" ht="23.1" customHeight="1" x14ac:dyDescent="0.15">
      <c r="A6" s="125"/>
      <c r="B6" s="127"/>
      <c r="C6" s="125"/>
      <c r="D6" s="129"/>
      <c r="E6" s="82" t="s">
        <v>82</v>
      </c>
      <c r="F6" s="54" t="s">
        <v>27</v>
      </c>
      <c r="G6" s="33" t="s">
        <v>6</v>
      </c>
      <c r="H6" s="33" t="s">
        <v>7</v>
      </c>
      <c r="I6" s="3" t="s">
        <v>8</v>
      </c>
      <c r="J6" s="32" t="s">
        <v>10</v>
      </c>
      <c r="K6" s="130"/>
      <c r="L6" s="132"/>
      <c r="M6" s="125"/>
      <c r="N6" s="129"/>
    </row>
    <row r="7" spans="1:14" ht="25.15" customHeight="1" x14ac:dyDescent="0.15">
      <c r="A7" s="4"/>
      <c r="B7" s="14"/>
      <c r="C7" s="111"/>
      <c r="D7" s="5"/>
      <c r="E7" s="5"/>
      <c r="F7" s="5"/>
      <c r="G7" s="6"/>
      <c r="H7" s="6"/>
      <c r="I7" s="7"/>
      <c r="J7" s="8"/>
      <c r="K7" s="8"/>
      <c r="L7" s="26"/>
      <c r="M7" s="4"/>
      <c r="N7" s="9"/>
    </row>
    <row r="8" spans="1:14" ht="25.15" customHeight="1" x14ac:dyDescent="0.15">
      <c r="A8" s="11"/>
      <c r="B8" s="11"/>
      <c r="C8" s="112"/>
      <c r="D8" s="12"/>
      <c r="E8" s="12"/>
      <c r="F8" s="12"/>
      <c r="G8" s="12"/>
      <c r="H8" s="12"/>
      <c r="I8" s="12"/>
      <c r="J8" s="12"/>
      <c r="K8" s="12"/>
      <c r="L8" s="26"/>
      <c r="M8" s="13"/>
      <c r="N8" s="14"/>
    </row>
    <row r="9" spans="1:14" ht="25.15" customHeight="1" x14ac:dyDescent="0.15">
      <c r="A9" s="11"/>
      <c r="B9" s="11"/>
      <c r="C9" s="113"/>
      <c r="D9" s="12"/>
      <c r="E9" s="12"/>
      <c r="F9" s="12"/>
      <c r="G9" s="12"/>
      <c r="H9" s="12"/>
      <c r="I9" s="12"/>
      <c r="J9" s="12"/>
      <c r="K9" s="12"/>
      <c r="L9" s="26"/>
      <c r="M9" s="16"/>
      <c r="N9" s="14"/>
    </row>
    <row r="10" spans="1:14" ht="25.15" customHeight="1" x14ac:dyDescent="0.15">
      <c r="A10" s="11"/>
      <c r="B10" s="11"/>
      <c r="C10" s="113"/>
      <c r="D10" s="12"/>
      <c r="E10" s="12"/>
      <c r="F10" s="12"/>
      <c r="G10" s="17"/>
      <c r="H10" s="17"/>
      <c r="I10" s="17"/>
      <c r="J10" s="17"/>
      <c r="K10" s="12"/>
      <c r="L10" s="26"/>
      <c r="M10" s="16"/>
      <c r="N10" s="18"/>
    </row>
    <row r="11" spans="1:14" ht="25.15" customHeight="1" x14ac:dyDescent="0.15">
      <c r="A11" s="11"/>
      <c r="B11" s="11"/>
      <c r="C11" s="112"/>
      <c r="D11" s="12"/>
      <c r="E11" s="12"/>
      <c r="F11" s="12"/>
      <c r="G11" s="12"/>
      <c r="H11" s="12"/>
      <c r="I11" s="12"/>
      <c r="J11" s="12"/>
      <c r="K11" s="12"/>
      <c r="L11" s="26"/>
      <c r="M11" s="13"/>
      <c r="N11" s="14"/>
    </row>
    <row r="12" spans="1:14" ht="25.15" customHeight="1" x14ac:dyDescent="0.15">
      <c r="A12" s="11"/>
      <c r="B12" s="11"/>
      <c r="C12" s="112"/>
      <c r="D12" s="12"/>
      <c r="E12" s="12"/>
      <c r="F12" s="12"/>
      <c r="G12" s="12"/>
      <c r="H12" s="12"/>
      <c r="I12" s="12"/>
      <c r="J12" s="12"/>
      <c r="K12" s="12"/>
      <c r="L12" s="26"/>
      <c r="M12" s="13"/>
      <c r="N12" s="14"/>
    </row>
    <row r="13" spans="1:14" ht="25.15" customHeight="1" x14ac:dyDescent="0.15">
      <c r="A13" s="11"/>
      <c r="B13" s="11"/>
      <c r="C13" s="112"/>
      <c r="D13" s="12"/>
      <c r="E13" s="12"/>
      <c r="F13" s="12"/>
      <c r="G13" s="12"/>
      <c r="H13" s="12"/>
      <c r="I13" s="12"/>
      <c r="J13" s="12"/>
      <c r="K13" s="12"/>
      <c r="L13" s="29"/>
      <c r="M13" s="11"/>
      <c r="N13" s="14"/>
    </row>
    <row r="14" spans="1:14" ht="25.15" customHeight="1" x14ac:dyDescent="0.15">
      <c r="A14" s="11"/>
      <c r="B14" s="11"/>
      <c r="C14" s="113"/>
      <c r="D14" s="17"/>
      <c r="E14" s="17"/>
      <c r="F14" s="17"/>
      <c r="G14" s="17"/>
      <c r="H14" s="17"/>
      <c r="I14" s="12"/>
      <c r="J14" s="12"/>
      <c r="K14" s="12"/>
      <c r="L14" s="29"/>
      <c r="M14" s="11"/>
      <c r="N14" s="14"/>
    </row>
    <row r="15" spans="1:14" ht="25.15" customHeight="1" x14ac:dyDescent="0.15">
      <c r="A15" s="11"/>
      <c r="B15" s="11"/>
      <c r="C15" s="112"/>
      <c r="D15" s="17"/>
      <c r="E15" s="17"/>
      <c r="F15" s="17"/>
      <c r="G15" s="17"/>
      <c r="H15" s="17"/>
      <c r="I15" s="17"/>
      <c r="J15" s="17"/>
      <c r="K15" s="12"/>
      <c r="L15" s="26"/>
      <c r="M15" s="16"/>
      <c r="N15" s="18"/>
    </row>
    <row r="16" spans="1:14" ht="25.15" customHeight="1" x14ac:dyDescent="0.15">
      <c r="A16" s="11"/>
      <c r="B16" s="11"/>
      <c r="C16" s="112"/>
      <c r="D16" s="12"/>
      <c r="E16" s="12"/>
      <c r="F16" s="12"/>
      <c r="G16" s="12"/>
      <c r="H16" s="12"/>
      <c r="I16" s="12"/>
      <c r="J16" s="12"/>
      <c r="K16" s="12"/>
      <c r="L16" s="29"/>
      <c r="M16" s="11"/>
      <c r="N16" s="14"/>
    </row>
    <row r="17" spans="1:14" ht="25.15" customHeight="1" x14ac:dyDescent="0.15">
      <c r="A17" s="11"/>
      <c r="B17" s="11"/>
      <c r="C17" s="112"/>
      <c r="D17" s="12"/>
      <c r="E17" s="12"/>
      <c r="F17" s="12"/>
      <c r="G17" s="12"/>
      <c r="H17" s="12"/>
      <c r="I17" s="12"/>
      <c r="J17" s="12"/>
      <c r="K17" s="12"/>
      <c r="L17" s="29"/>
      <c r="M17" s="11"/>
      <c r="N17" s="14"/>
    </row>
    <row r="18" spans="1:14" ht="25.15" customHeight="1" x14ac:dyDescent="0.15">
      <c r="A18" s="11"/>
      <c r="B18" s="11"/>
      <c r="C18" s="113"/>
      <c r="D18" s="17"/>
      <c r="E18" s="17"/>
      <c r="F18" s="17"/>
      <c r="G18" s="17"/>
      <c r="H18" s="17"/>
      <c r="I18" s="12"/>
      <c r="J18" s="12"/>
      <c r="K18" s="12"/>
      <c r="L18" s="29"/>
      <c r="M18" s="11"/>
      <c r="N18" s="14"/>
    </row>
    <row r="19" spans="1:14" ht="25.15" customHeight="1" x14ac:dyDescent="0.15">
      <c r="A19" s="11"/>
      <c r="B19" s="11"/>
      <c r="C19" s="113"/>
      <c r="D19" s="17"/>
      <c r="E19" s="17"/>
      <c r="F19" s="17"/>
      <c r="G19" s="17"/>
      <c r="H19" s="17"/>
      <c r="I19" s="12"/>
      <c r="J19" s="12"/>
      <c r="K19" s="12"/>
      <c r="L19" s="29"/>
      <c r="M19" s="11"/>
      <c r="N19" s="14"/>
    </row>
    <row r="20" spans="1:14" ht="25.15" customHeight="1" x14ac:dyDescent="0.15">
      <c r="A20" s="11"/>
      <c r="B20" s="11"/>
      <c r="C20" s="112"/>
      <c r="D20" s="17"/>
      <c r="E20" s="17"/>
      <c r="F20" s="17"/>
      <c r="G20" s="17"/>
      <c r="H20" s="17"/>
      <c r="I20" s="17"/>
      <c r="J20" s="17"/>
      <c r="K20" s="12"/>
      <c r="L20" s="26"/>
      <c r="M20" s="16"/>
      <c r="N20" s="18"/>
    </row>
    <row r="21" spans="1:14" ht="25.15" customHeight="1" x14ac:dyDescent="0.15">
      <c r="A21" s="11"/>
      <c r="B21" s="11"/>
      <c r="C21" s="113"/>
      <c r="D21" s="17"/>
      <c r="E21" s="17"/>
      <c r="F21" s="17"/>
      <c r="G21" s="17"/>
      <c r="H21" s="17"/>
      <c r="I21" s="12"/>
      <c r="J21" s="12"/>
      <c r="K21" s="12"/>
      <c r="L21" s="29"/>
      <c r="M21" s="11"/>
      <c r="N21" s="14"/>
    </row>
    <row r="22" spans="1:14" ht="25.15" customHeight="1" x14ac:dyDescent="0.15">
      <c r="A22" s="11"/>
      <c r="B22" s="11"/>
      <c r="C22" s="113"/>
      <c r="D22" s="17"/>
      <c r="E22" s="17"/>
      <c r="F22" s="17"/>
      <c r="G22" s="17"/>
      <c r="H22" s="17"/>
      <c r="I22" s="12"/>
      <c r="J22" s="12"/>
      <c r="K22" s="12"/>
      <c r="L22" s="29"/>
      <c r="M22" s="11"/>
      <c r="N22" s="14"/>
    </row>
    <row r="23" spans="1:14" ht="25.15" customHeight="1" x14ac:dyDescent="0.15">
      <c r="A23" s="11"/>
      <c r="B23" s="11"/>
      <c r="C23" s="113"/>
      <c r="D23" s="17"/>
      <c r="E23" s="17"/>
      <c r="F23" s="17"/>
      <c r="G23" s="17"/>
      <c r="H23" s="17"/>
      <c r="I23" s="12"/>
      <c r="J23" s="12"/>
      <c r="K23" s="12"/>
      <c r="L23" s="29"/>
      <c r="M23" s="11"/>
      <c r="N23" s="14"/>
    </row>
    <row r="24" spans="1:14" ht="25.15" customHeight="1" x14ac:dyDescent="0.15">
      <c r="A24" s="11"/>
      <c r="B24" s="11"/>
      <c r="C24" s="113"/>
      <c r="D24" s="17"/>
      <c r="E24" s="17"/>
      <c r="F24" s="17"/>
      <c r="G24" s="17"/>
      <c r="H24" s="17"/>
      <c r="I24" s="12"/>
      <c r="J24" s="12"/>
      <c r="K24" s="12"/>
      <c r="L24" s="29"/>
      <c r="M24" s="11"/>
      <c r="N24" s="14"/>
    </row>
    <row r="25" spans="1:14" ht="25.15" customHeight="1" x14ac:dyDescent="0.15">
      <c r="A25" s="11"/>
      <c r="B25" s="11"/>
      <c r="C25" s="113"/>
      <c r="D25" s="17"/>
      <c r="E25" s="17"/>
      <c r="F25" s="17"/>
      <c r="G25" s="17"/>
      <c r="H25" s="17"/>
      <c r="I25" s="12"/>
      <c r="J25" s="12"/>
      <c r="K25" s="12"/>
      <c r="L25" s="29"/>
      <c r="M25" s="11"/>
      <c r="N25" s="14"/>
    </row>
    <row r="26" spans="1:14" ht="25.15" customHeight="1" x14ac:dyDescent="0.15">
      <c r="A26" s="11"/>
      <c r="B26" s="11"/>
      <c r="C26" s="113"/>
      <c r="D26" s="17"/>
      <c r="E26" s="17"/>
      <c r="F26" s="17"/>
      <c r="G26" s="17"/>
      <c r="H26" s="17"/>
      <c r="I26" s="12"/>
      <c r="J26" s="12"/>
      <c r="K26" s="12"/>
      <c r="L26" s="29"/>
      <c r="M26" s="11"/>
      <c r="N26" s="14"/>
    </row>
    <row r="27" spans="1:14" ht="25.15" customHeight="1" x14ac:dyDescent="0.15">
      <c r="A27" s="37" t="s">
        <v>97</v>
      </c>
      <c r="B27" s="11"/>
      <c r="C27" s="114" t="s">
        <v>98</v>
      </c>
      <c r="D27" s="17"/>
      <c r="E27" s="17"/>
      <c r="F27" s="17"/>
      <c r="G27" s="17"/>
      <c r="H27" s="17"/>
      <c r="I27" s="17"/>
      <c r="J27" s="17"/>
      <c r="K27" s="12"/>
      <c r="L27" s="26"/>
      <c r="M27" s="16"/>
      <c r="N27" s="18"/>
    </row>
    <row r="28" spans="1:14" ht="25.15" customHeight="1" thickBot="1" x14ac:dyDescent="0.2">
      <c r="A28" s="110" t="s">
        <v>97</v>
      </c>
      <c r="B28" s="20"/>
      <c r="C28" s="115" t="s">
        <v>99</v>
      </c>
      <c r="D28" s="21"/>
      <c r="E28" s="21"/>
      <c r="F28" s="21"/>
      <c r="G28" s="21"/>
      <c r="H28" s="21"/>
      <c r="I28" s="21"/>
      <c r="J28" s="21"/>
      <c r="K28" s="21"/>
      <c r="L28" s="30"/>
      <c r="M28" s="20"/>
      <c r="N28" s="22"/>
    </row>
    <row r="29" spans="1:14" ht="25.15" customHeight="1" thickTop="1" thickBot="1" x14ac:dyDescent="0.2">
      <c r="A29" s="53" t="s">
        <v>25</v>
      </c>
      <c r="B29" s="25"/>
      <c r="C29" s="23"/>
      <c r="D29" s="94">
        <f>SUM(D7:D28)</f>
        <v>0</v>
      </c>
      <c r="E29" s="24"/>
      <c r="F29" s="24">
        <f t="shared" ref="F29:K29" si="0">SUM(F7:F28)</f>
        <v>0</v>
      </c>
      <c r="G29" s="94">
        <f t="shared" si="0"/>
        <v>0</v>
      </c>
      <c r="H29" s="94">
        <f t="shared" si="0"/>
        <v>0</v>
      </c>
      <c r="I29" s="94">
        <f t="shared" si="0"/>
        <v>0</v>
      </c>
      <c r="J29" s="94">
        <f t="shared" si="0"/>
        <v>0</v>
      </c>
      <c r="K29" s="94">
        <f t="shared" si="0"/>
        <v>0</v>
      </c>
      <c r="L29" s="27"/>
      <c r="M29" s="25"/>
      <c r="N29" s="25"/>
    </row>
    <row r="30" spans="1:14" ht="25.15" customHeight="1" thickTop="1" thickBot="1" x14ac:dyDescent="0.2">
      <c r="F30" s="95" t="s">
        <v>84</v>
      </c>
      <c r="G30" s="117">
        <f>G29+H29+I29+J29</f>
        <v>0</v>
      </c>
      <c r="H30" s="118"/>
      <c r="I30" s="118"/>
      <c r="J30" s="119"/>
    </row>
  </sheetData>
  <mergeCells count="14">
    <mergeCell ref="G30:J30"/>
    <mergeCell ref="A2:N2"/>
    <mergeCell ref="J3:N3"/>
    <mergeCell ref="A4:N4"/>
    <mergeCell ref="A5:A6"/>
    <mergeCell ref="B5:B6"/>
    <mergeCell ref="C5:C6"/>
    <mergeCell ref="D5:D6"/>
    <mergeCell ref="G5:J5"/>
    <mergeCell ref="K5:K6"/>
    <mergeCell ref="L5:L6"/>
    <mergeCell ref="M5:M6"/>
    <mergeCell ref="N5:N6"/>
    <mergeCell ref="E5:F5"/>
  </mergeCells>
  <phoneticPr fontId="5"/>
  <printOptions horizontalCentered="1"/>
  <pageMargins left="0.19685039370078741" right="0.19685039370078741" top="0.59055118110236227" bottom="0.39370078740157483" header="0.51181102362204722" footer="0.51181102362204722"/>
  <pageSetup paperSize="9" scale="77" orientation="landscape" r:id="rId1"/>
  <headerFooter alignWithMargins="0">
    <oddHeader>&amp;R&amp;"ＭＳ Ｐ明朝,標準"&amp;Pページ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966FB-6903-475B-B743-9BDF6F4B72A6}">
  <sheetPr>
    <tabColor rgb="FF0070C0"/>
  </sheetPr>
  <dimension ref="A1:O31"/>
  <sheetViews>
    <sheetView topLeftCell="A7" zoomScaleNormal="100" workbookViewId="0">
      <selection activeCell="P26" sqref="P26"/>
    </sheetView>
  </sheetViews>
  <sheetFormatPr defaultColWidth="9" defaultRowHeight="14.25" x14ac:dyDescent="0.15"/>
  <cols>
    <col min="1" max="1" width="8.25" style="1" bestFit="1" customWidth="1"/>
    <col min="2" max="2" width="5.5" style="1" customWidth="1"/>
    <col min="3" max="3" width="34.125" style="1" customWidth="1"/>
    <col min="4" max="4" width="9.75" style="1" customWidth="1"/>
    <col min="5" max="5" width="11.5" style="39" customWidth="1"/>
    <col min="6" max="6" width="11.5" style="1" customWidth="1"/>
    <col min="7" max="7" width="9.625" style="1" customWidth="1"/>
    <col min="8" max="8" width="8" style="1" customWidth="1"/>
    <col min="9" max="9" width="7.5" style="2" customWidth="1"/>
    <col min="10" max="10" width="8.25" style="1" customWidth="1"/>
    <col min="11" max="11" width="8.625" style="1" customWidth="1"/>
    <col min="12" max="12" width="6.875" style="28" customWidth="1"/>
    <col min="13" max="13" width="7.75" style="1" customWidth="1"/>
    <col min="14" max="14" width="11.625" style="1" customWidth="1"/>
    <col min="15" max="15" width="0" style="1" hidden="1" customWidth="1"/>
    <col min="16" max="16384" width="9" style="1"/>
  </cols>
  <sheetData>
    <row r="1" spans="1:15" ht="17.25" customHeight="1" x14ac:dyDescent="0.15">
      <c r="A1" s="137" t="s">
        <v>103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5" ht="11.45" customHeight="1" x14ac:dyDescent="0.15">
      <c r="J2" s="122" t="s">
        <v>92</v>
      </c>
      <c r="K2" s="123"/>
      <c r="L2" s="123"/>
      <c r="M2" s="123"/>
      <c r="N2" s="123"/>
    </row>
    <row r="3" spans="1:15" ht="30" customHeight="1" x14ac:dyDescent="0.15">
      <c r="A3" s="124" t="s">
        <v>83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5" ht="23.1" customHeight="1" x14ac:dyDescent="0.15">
      <c r="A4" s="125" t="s">
        <v>0</v>
      </c>
      <c r="B4" s="139" t="s">
        <v>9</v>
      </c>
      <c r="C4" s="125" t="s">
        <v>1</v>
      </c>
      <c r="D4" s="128" t="s">
        <v>102</v>
      </c>
      <c r="E4" s="133" t="s">
        <v>100</v>
      </c>
      <c r="F4" s="134"/>
      <c r="G4" s="125" t="s">
        <v>2</v>
      </c>
      <c r="H4" s="125"/>
      <c r="I4" s="125"/>
      <c r="J4" s="125"/>
      <c r="K4" s="130" t="s">
        <v>3</v>
      </c>
      <c r="L4" s="131" t="s">
        <v>13</v>
      </c>
      <c r="M4" s="129" t="s">
        <v>4</v>
      </c>
      <c r="N4" s="129" t="s">
        <v>5</v>
      </c>
    </row>
    <row r="5" spans="1:15" ht="23.1" customHeight="1" x14ac:dyDescent="0.15">
      <c r="A5" s="125"/>
      <c r="B5" s="140"/>
      <c r="C5" s="125"/>
      <c r="D5" s="129"/>
      <c r="E5" s="82" t="s">
        <v>82</v>
      </c>
      <c r="F5" s="36" t="s">
        <v>12</v>
      </c>
      <c r="G5" s="33" t="s">
        <v>6</v>
      </c>
      <c r="H5" s="33" t="s">
        <v>7</v>
      </c>
      <c r="I5" s="3" t="s">
        <v>8</v>
      </c>
      <c r="J5" s="32" t="s">
        <v>10</v>
      </c>
      <c r="K5" s="130"/>
      <c r="L5" s="132"/>
      <c r="M5" s="125"/>
      <c r="N5" s="129"/>
    </row>
    <row r="6" spans="1:15" ht="21" customHeight="1" x14ac:dyDescent="0.15">
      <c r="A6" s="4" t="s">
        <v>107</v>
      </c>
      <c r="B6" s="34" t="s">
        <v>28</v>
      </c>
      <c r="C6" s="35" t="s">
        <v>29</v>
      </c>
      <c r="D6" s="5"/>
      <c r="E6" s="40" t="s">
        <v>15</v>
      </c>
      <c r="F6" s="5">
        <v>6600</v>
      </c>
      <c r="G6" s="6"/>
      <c r="H6" s="6"/>
      <c r="I6" s="7">
        <v>6600</v>
      </c>
      <c r="J6" s="8"/>
      <c r="K6" s="8"/>
      <c r="L6" s="26">
        <v>1</v>
      </c>
      <c r="M6" s="116" t="s">
        <v>106</v>
      </c>
      <c r="N6" s="9"/>
      <c r="O6" s="10"/>
    </row>
    <row r="7" spans="1:15" ht="21" customHeight="1" x14ac:dyDescent="0.15">
      <c r="A7" s="37" t="s">
        <v>16</v>
      </c>
      <c r="B7" s="46" t="s">
        <v>28</v>
      </c>
      <c r="C7" s="38" t="s">
        <v>77</v>
      </c>
      <c r="D7" s="12"/>
      <c r="E7" s="44" t="s">
        <v>16</v>
      </c>
      <c r="F7" s="12">
        <v>38500</v>
      </c>
      <c r="G7" s="12"/>
      <c r="H7" s="12"/>
      <c r="I7" s="12">
        <v>38500</v>
      </c>
      <c r="J7" s="12"/>
      <c r="K7" s="12"/>
      <c r="L7" s="26">
        <v>2</v>
      </c>
      <c r="M7" s="13"/>
      <c r="N7" s="14"/>
      <c r="O7" s="10"/>
    </row>
    <row r="8" spans="1:15" ht="21" customHeight="1" x14ac:dyDescent="0.15">
      <c r="A8" s="37" t="s">
        <v>16</v>
      </c>
      <c r="B8" s="46" t="s">
        <v>28</v>
      </c>
      <c r="C8" s="55" t="s">
        <v>74</v>
      </c>
      <c r="D8" s="12"/>
      <c r="E8" s="44" t="s">
        <v>16</v>
      </c>
      <c r="F8" s="12">
        <v>12000</v>
      </c>
      <c r="G8" s="12"/>
      <c r="H8" s="12"/>
      <c r="I8" s="12">
        <v>12000</v>
      </c>
      <c r="J8" s="12"/>
      <c r="K8" s="12"/>
      <c r="L8" s="26">
        <v>3</v>
      </c>
      <c r="M8" s="13"/>
      <c r="N8" s="14"/>
      <c r="O8" s="10"/>
    </row>
    <row r="9" spans="1:15" ht="21" customHeight="1" x14ac:dyDescent="0.15">
      <c r="A9" s="11" t="s">
        <v>108</v>
      </c>
      <c r="B9" s="57" t="s">
        <v>28</v>
      </c>
      <c r="C9" s="56" t="s">
        <v>52</v>
      </c>
      <c r="D9" s="12"/>
      <c r="E9" s="44" t="s">
        <v>18</v>
      </c>
      <c r="F9" s="12">
        <v>93600</v>
      </c>
      <c r="G9" s="12">
        <v>93600</v>
      </c>
      <c r="H9" s="12"/>
      <c r="I9" s="12"/>
      <c r="J9" s="12"/>
      <c r="K9" s="12"/>
      <c r="L9" s="26"/>
      <c r="M9" s="16"/>
      <c r="N9" s="14"/>
      <c r="O9" s="10"/>
    </row>
    <row r="10" spans="1:15" ht="21" customHeight="1" x14ac:dyDescent="0.15">
      <c r="A10" s="37" t="s">
        <v>16</v>
      </c>
      <c r="B10" s="37" t="s">
        <v>34</v>
      </c>
      <c r="C10" s="15" t="s">
        <v>17</v>
      </c>
      <c r="D10" s="12"/>
      <c r="E10" s="44" t="s">
        <v>16</v>
      </c>
      <c r="F10" s="12">
        <v>96000</v>
      </c>
      <c r="G10" s="12">
        <v>96000</v>
      </c>
      <c r="H10" s="12"/>
      <c r="I10" s="12"/>
      <c r="J10" s="12"/>
      <c r="K10" s="12"/>
      <c r="L10" s="26"/>
      <c r="M10" s="46"/>
      <c r="N10" s="14"/>
      <c r="O10" s="10"/>
    </row>
    <row r="11" spans="1:15" ht="21" customHeight="1" x14ac:dyDescent="0.15">
      <c r="A11" s="37" t="s">
        <v>16</v>
      </c>
      <c r="B11" s="37" t="s">
        <v>30</v>
      </c>
      <c r="C11" s="45" t="s">
        <v>31</v>
      </c>
      <c r="D11" s="12"/>
      <c r="E11" s="44" t="s">
        <v>16</v>
      </c>
      <c r="F11" s="12">
        <v>74400</v>
      </c>
      <c r="G11" s="12">
        <v>74400</v>
      </c>
      <c r="H11" s="12"/>
      <c r="I11" s="12"/>
      <c r="J11" s="12"/>
      <c r="K11" s="12"/>
      <c r="L11" s="26"/>
      <c r="M11" s="46"/>
      <c r="N11" s="14"/>
      <c r="O11" s="10"/>
    </row>
    <row r="12" spans="1:15" ht="21" customHeight="1" x14ac:dyDescent="0.15">
      <c r="A12" s="16" t="s">
        <v>109</v>
      </c>
      <c r="B12" s="37" t="s">
        <v>90</v>
      </c>
      <c r="C12" s="78" t="s">
        <v>71</v>
      </c>
      <c r="D12" s="17"/>
      <c r="E12" s="44" t="s">
        <v>16</v>
      </c>
      <c r="F12" s="17">
        <v>142600</v>
      </c>
      <c r="G12" s="17"/>
      <c r="H12" s="17"/>
      <c r="I12" s="17"/>
      <c r="J12" s="17">
        <v>318000</v>
      </c>
      <c r="K12" s="12">
        <v>142600</v>
      </c>
      <c r="L12" s="26">
        <v>4</v>
      </c>
      <c r="M12" s="16"/>
      <c r="N12" s="80" t="s">
        <v>101</v>
      </c>
      <c r="O12" s="10"/>
    </row>
    <row r="13" spans="1:15" ht="27.6" customHeight="1" x14ac:dyDescent="0.15">
      <c r="A13" s="37" t="s">
        <v>16</v>
      </c>
      <c r="B13" s="37"/>
      <c r="C13" s="79" t="s">
        <v>80</v>
      </c>
      <c r="D13" s="12"/>
      <c r="E13" s="93" t="s">
        <v>81</v>
      </c>
      <c r="F13" s="12">
        <v>175400</v>
      </c>
      <c r="G13" s="12"/>
      <c r="H13" s="12"/>
      <c r="I13" s="12"/>
      <c r="J13" s="12"/>
      <c r="K13" s="12"/>
      <c r="L13" s="26"/>
      <c r="M13" s="16"/>
      <c r="N13" s="81"/>
      <c r="O13" s="10"/>
    </row>
    <row r="14" spans="1:15" ht="21" customHeight="1" x14ac:dyDescent="0.15">
      <c r="A14" s="11" t="s">
        <v>110</v>
      </c>
      <c r="B14" s="11"/>
      <c r="C14" s="38" t="s">
        <v>86</v>
      </c>
      <c r="D14" s="12">
        <v>473000</v>
      </c>
      <c r="E14" s="41"/>
      <c r="F14" s="12"/>
      <c r="G14" s="12"/>
      <c r="H14" s="12"/>
      <c r="I14" s="12"/>
      <c r="J14" s="12"/>
      <c r="K14" s="12"/>
      <c r="L14" s="26"/>
      <c r="M14" s="13"/>
      <c r="N14" s="14"/>
      <c r="O14" s="10"/>
    </row>
    <row r="15" spans="1:15" ht="21" customHeight="1" x14ac:dyDescent="0.15">
      <c r="A15" s="37" t="s">
        <v>16</v>
      </c>
      <c r="B15" s="11"/>
      <c r="C15" s="38" t="s">
        <v>87</v>
      </c>
      <c r="D15" s="12"/>
      <c r="E15" s="44" t="s">
        <v>15</v>
      </c>
      <c r="F15" s="12">
        <v>-57100</v>
      </c>
      <c r="G15" s="12"/>
      <c r="H15" s="12"/>
      <c r="I15" s="12"/>
      <c r="J15" s="12"/>
      <c r="K15" s="12"/>
      <c r="L15" s="26"/>
      <c r="M15" s="13"/>
      <c r="N15" s="14"/>
      <c r="O15" s="10"/>
    </row>
    <row r="16" spans="1:15" ht="21" customHeight="1" x14ac:dyDescent="0.15">
      <c r="A16" s="37" t="s">
        <v>16</v>
      </c>
      <c r="B16" s="11"/>
      <c r="C16" s="38" t="s">
        <v>88</v>
      </c>
      <c r="D16" s="12"/>
      <c r="E16" s="44" t="s">
        <v>18</v>
      </c>
      <c r="F16" s="12">
        <v>-406600</v>
      </c>
      <c r="G16" s="12"/>
      <c r="H16" s="12"/>
      <c r="I16" s="12"/>
      <c r="J16" s="12"/>
      <c r="K16" s="12"/>
      <c r="L16" s="26"/>
      <c r="M16" s="13"/>
      <c r="N16" s="14"/>
      <c r="O16" s="10"/>
    </row>
    <row r="17" spans="1:15" ht="27" customHeight="1" x14ac:dyDescent="0.15">
      <c r="A17" s="11" t="s">
        <v>111</v>
      </c>
      <c r="B17" s="37" t="s">
        <v>14</v>
      </c>
      <c r="C17" s="99" t="s">
        <v>91</v>
      </c>
      <c r="D17" s="17"/>
      <c r="E17" s="44"/>
      <c r="F17" s="17"/>
      <c r="G17" s="17"/>
      <c r="H17" s="17"/>
      <c r="I17" s="17">
        <v>4500</v>
      </c>
      <c r="J17" s="17"/>
      <c r="K17" s="12"/>
      <c r="L17" s="26">
        <v>5</v>
      </c>
      <c r="M17" s="16"/>
      <c r="N17" s="18"/>
      <c r="O17" s="10"/>
    </row>
    <row r="18" spans="1:15" ht="21" customHeight="1" x14ac:dyDescent="0.15">
      <c r="A18" s="37" t="s">
        <v>16</v>
      </c>
      <c r="B18" s="37" t="s">
        <v>34</v>
      </c>
      <c r="C18" s="38" t="s">
        <v>51</v>
      </c>
      <c r="D18" s="12"/>
      <c r="E18" s="44"/>
      <c r="F18" s="12"/>
      <c r="G18" s="12"/>
      <c r="H18" s="12"/>
      <c r="I18" s="12">
        <v>4500</v>
      </c>
      <c r="J18" s="12"/>
      <c r="K18" s="12"/>
      <c r="L18" s="29">
        <v>6</v>
      </c>
      <c r="M18" s="11"/>
      <c r="N18" s="14"/>
      <c r="O18" s="10"/>
    </row>
    <row r="19" spans="1:15" ht="21" customHeight="1" x14ac:dyDescent="0.15">
      <c r="A19" s="37" t="s">
        <v>16</v>
      </c>
      <c r="B19" s="37" t="s">
        <v>14</v>
      </c>
      <c r="C19" s="15" t="s">
        <v>19</v>
      </c>
      <c r="D19" s="19"/>
      <c r="E19" s="44"/>
      <c r="F19" s="19">
        <v>119700</v>
      </c>
      <c r="G19" s="17">
        <v>120000</v>
      </c>
      <c r="H19" s="17"/>
      <c r="I19" s="17"/>
      <c r="J19" s="17"/>
      <c r="K19" s="12"/>
      <c r="L19" s="26"/>
      <c r="M19" s="16"/>
      <c r="N19" s="18"/>
      <c r="O19" s="10"/>
    </row>
    <row r="20" spans="1:15" ht="21" customHeight="1" x14ac:dyDescent="0.15">
      <c r="A20" s="37" t="s">
        <v>16</v>
      </c>
      <c r="B20" s="37" t="s">
        <v>34</v>
      </c>
      <c r="C20" s="15" t="s">
        <v>20</v>
      </c>
      <c r="D20" s="19"/>
      <c r="E20" s="48" t="s">
        <v>18</v>
      </c>
      <c r="F20" s="19">
        <v>192000</v>
      </c>
      <c r="G20" s="17">
        <v>192000</v>
      </c>
      <c r="H20" s="17"/>
      <c r="I20" s="17"/>
      <c r="J20" s="17"/>
      <c r="K20" s="12"/>
      <c r="L20" s="26"/>
      <c r="M20" s="46"/>
      <c r="N20" s="18"/>
      <c r="O20" s="10"/>
    </row>
    <row r="21" spans="1:15" ht="21" customHeight="1" x14ac:dyDescent="0.15">
      <c r="A21" s="37" t="s">
        <v>16</v>
      </c>
      <c r="B21" s="37" t="s">
        <v>30</v>
      </c>
      <c r="C21" s="15" t="s">
        <v>19</v>
      </c>
      <c r="D21" s="19"/>
      <c r="E21" s="48" t="s">
        <v>16</v>
      </c>
      <c r="F21" s="19">
        <v>120000</v>
      </c>
      <c r="G21" s="17">
        <v>120000</v>
      </c>
      <c r="H21" s="17"/>
      <c r="I21" s="17"/>
      <c r="J21" s="17"/>
      <c r="K21" s="12"/>
      <c r="L21" s="26"/>
      <c r="M21" s="46"/>
      <c r="N21" s="18"/>
      <c r="O21" s="10"/>
    </row>
    <row r="22" spans="1:15" ht="21" customHeight="1" x14ac:dyDescent="0.15">
      <c r="A22" s="11" t="s">
        <v>112</v>
      </c>
      <c r="B22" s="37" t="s">
        <v>70</v>
      </c>
      <c r="C22" s="15" t="s">
        <v>21</v>
      </c>
      <c r="D22" s="17"/>
      <c r="E22" s="47" t="s">
        <v>15</v>
      </c>
      <c r="F22" s="17">
        <v>8400</v>
      </c>
      <c r="G22" s="17"/>
      <c r="H22" s="17"/>
      <c r="I22" s="17">
        <v>8400</v>
      </c>
      <c r="J22" s="17"/>
      <c r="K22" s="12"/>
      <c r="L22" s="26">
        <v>7</v>
      </c>
      <c r="M22" s="46" t="s">
        <v>105</v>
      </c>
      <c r="N22" s="18"/>
      <c r="O22" s="10"/>
    </row>
    <row r="23" spans="1:15" ht="21" customHeight="1" x14ac:dyDescent="0.15">
      <c r="A23" s="37" t="s">
        <v>16</v>
      </c>
      <c r="B23" s="37" t="s">
        <v>11</v>
      </c>
      <c r="C23" s="38" t="s">
        <v>53</v>
      </c>
      <c r="D23" s="19"/>
      <c r="E23" s="48" t="s">
        <v>18</v>
      </c>
      <c r="F23" s="19">
        <v>32000</v>
      </c>
      <c r="G23" s="17">
        <v>32000</v>
      </c>
      <c r="H23" s="17"/>
      <c r="I23" s="17"/>
      <c r="J23" s="17"/>
      <c r="K23" s="12"/>
      <c r="L23" s="26"/>
      <c r="M23" s="16"/>
      <c r="N23" s="18"/>
      <c r="O23" s="10"/>
    </row>
    <row r="24" spans="1:15" ht="21" customHeight="1" x14ac:dyDescent="0.15">
      <c r="A24" s="37" t="s">
        <v>16</v>
      </c>
      <c r="B24" s="37" t="s">
        <v>14</v>
      </c>
      <c r="C24" s="49" t="s">
        <v>22</v>
      </c>
      <c r="D24" s="19"/>
      <c r="E24" s="48" t="s">
        <v>16</v>
      </c>
      <c r="F24" s="19">
        <v>192000</v>
      </c>
      <c r="G24" s="17">
        <v>192000</v>
      </c>
      <c r="H24" s="17"/>
      <c r="I24" s="17"/>
      <c r="J24" s="17"/>
      <c r="K24" s="12"/>
      <c r="L24" s="26"/>
      <c r="M24" s="46"/>
      <c r="N24" s="18"/>
      <c r="O24" s="10"/>
    </row>
    <row r="25" spans="1:15" ht="21" customHeight="1" x14ac:dyDescent="0.15">
      <c r="A25" s="37" t="s">
        <v>16</v>
      </c>
      <c r="B25" s="37" t="s">
        <v>34</v>
      </c>
      <c r="C25" s="49" t="s">
        <v>72</v>
      </c>
      <c r="D25" s="19"/>
      <c r="E25" s="48"/>
      <c r="F25" s="19">
        <v>50400</v>
      </c>
      <c r="G25" s="17">
        <v>50400</v>
      </c>
      <c r="H25" s="17"/>
      <c r="I25" s="17"/>
      <c r="J25" s="17"/>
      <c r="K25" s="12"/>
      <c r="L25" s="26"/>
      <c r="M25" s="46"/>
      <c r="N25" s="18"/>
      <c r="O25" s="10"/>
    </row>
    <row r="26" spans="1:15" ht="21" customHeight="1" x14ac:dyDescent="0.15">
      <c r="A26" s="37" t="s">
        <v>16</v>
      </c>
      <c r="B26" s="37" t="s">
        <v>30</v>
      </c>
      <c r="C26" s="49" t="s">
        <v>50</v>
      </c>
      <c r="D26" s="19"/>
      <c r="E26" s="48" t="s">
        <v>16</v>
      </c>
      <c r="F26" s="19">
        <v>205600</v>
      </c>
      <c r="G26" s="17">
        <v>205600</v>
      </c>
      <c r="H26" s="17"/>
      <c r="I26" s="17"/>
      <c r="J26" s="17"/>
      <c r="K26" s="12"/>
      <c r="L26" s="26"/>
      <c r="M26" s="46"/>
      <c r="N26" s="18"/>
      <c r="O26" s="10"/>
    </row>
    <row r="27" spans="1:15" ht="21" customHeight="1" x14ac:dyDescent="0.15">
      <c r="A27" s="11"/>
      <c r="B27" s="11"/>
      <c r="C27" s="15" t="s">
        <v>23</v>
      </c>
      <c r="D27" s="17">
        <v>715600</v>
      </c>
      <c r="E27" s="42"/>
      <c r="F27" s="17"/>
      <c r="G27" s="17"/>
      <c r="H27" s="17"/>
      <c r="I27" s="17"/>
      <c r="J27" s="17"/>
      <c r="K27" s="12"/>
      <c r="L27" s="26"/>
      <c r="M27" s="16"/>
      <c r="N27" s="18"/>
      <c r="O27" s="10"/>
    </row>
    <row r="28" spans="1:15" ht="21" customHeight="1" x14ac:dyDescent="0.15">
      <c r="A28" s="11"/>
      <c r="B28" s="11"/>
      <c r="C28" s="38" t="s">
        <v>24</v>
      </c>
      <c r="D28" s="17"/>
      <c r="E28" s="47" t="s">
        <v>26</v>
      </c>
      <c r="F28" s="17">
        <v>-707200</v>
      </c>
      <c r="G28" s="17"/>
      <c r="H28" s="17"/>
      <c r="I28" s="17"/>
      <c r="J28" s="17"/>
      <c r="K28" s="12"/>
      <c r="L28" s="26"/>
      <c r="M28" s="16"/>
      <c r="N28" s="18"/>
      <c r="O28" s="10"/>
    </row>
    <row r="29" spans="1:15" ht="21" customHeight="1" thickBot="1" x14ac:dyDescent="0.2">
      <c r="A29" s="20"/>
      <c r="B29" s="20"/>
      <c r="C29" s="65" t="s">
        <v>76</v>
      </c>
      <c r="D29" s="21"/>
      <c r="E29" s="64" t="s">
        <v>75</v>
      </c>
      <c r="F29" s="21">
        <v>-8400</v>
      </c>
      <c r="G29" s="21"/>
      <c r="H29" s="21"/>
      <c r="I29" s="21"/>
      <c r="J29" s="21"/>
      <c r="K29" s="21"/>
      <c r="L29" s="30"/>
      <c r="M29" s="20"/>
      <c r="N29" s="22"/>
      <c r="O29" s="10"/>
    </row>
    <row r="30" spans="1:15" ht="21" customHeight="1" thickTop="1" thickBot="1" x14ac:dyDescent="0.2">
      <c r="A30" s="53" t="s">
        <v>25</v>
      </c>
      <c r="B30" s="25"/>
      <c r="C30" s="23"/>
      <c r="D30" s="97">
        <f>SUM(D6:D29)</f>
        <v>1188600</v>
      </c>
      <c r="E30" s="43"/>
      <c r="F30" s="92">
        <f>SUM(F6:F29)</f>
        <v>379900</v>
      </c>
      <c r="G30" s="24">
        <f t="shared" ref="G30:K30" si="0">SUM(G6:G29)</f>
        <v>1176000</v>
      </c>
      <c r="H30" s="24">
        <f t="shared" si="0"/>
        <v>0</v>
      </c>
      <c r="I30" s="24">
        <f t="shared" si="0"/>
        <v>74500</v>
      </c>
      <c r="J30" s="24">
        <f t="shared" si="0"/>
        <v>318000</v>
      </c>
      <c r="K30" s="24">
        <f t="shared" si="0"/>
        <v>142600</v>
      </c>
      <c r="L30" s="27"/>
      <c r="M30" s="25"/>
      <c r="N30" s="25"/>
      <c r="O30" s="10"/>
    </row>
    <row r="31" spans="1:15" ht="23.1" customHeight="1" thickTop="1" thickBot="1" x14ac:dyDescent="0.2">
      <c r="A31" s="50"/>
      <c r="B31" s="50"/>
      <c r="C31" s="96"/>
      <c r="D31" s="31"/>
      <c r="E31" s="51"/>
      <c r="F31" s="98" t="s">
        <v>85</v>
      </c>
      <c r="G31" s="135">
        <f>G30+H30+I30+J30</f>
        <v>1568500</v>
      </c>
      <c r="H31" s="135"/>
      <c r="I31" s="135"/>
      <c r="J31" s="136"/>
      <c r="K31" s="31"/>
      <c r="L31" s="52"/>
      <c r="M31" s="50"/>
      <c r="N31" s="50"/>
      <c r="O31" s="10"/>
    </row>
  </sheetData>
  <mergeCells count="14">
    <mergeCell ref="G31:J31"/>
    <mergeCell ref="A1:N1"/>
    <mergeCell ref="J2:N2"/>
    <mergeCell ref="A3:N3"/>
    <mergeCell ref="A4:A5"/>
    <mergeCell ref="B4:B5"/>
    <mergeCell ref="C4:C5"/>
    <mergeCell ref="D4:D5"/>
    <mergeCell ref="E4:F4"/>
    <mergeCell ref="G4:J4"/>
    <mergeCell ref="K4:K5"/>
    <mergeCell ref="L4:L5"/>
    <mergeCell ref="M4:M5"/>
    <mergeCell ref="N4:N5"/>
  </mergeCells>
  <phoneticPr fontId="5"/>
  <printOptions horizontalCentered="1"/>
  <pageMargins left="0.19685039370078741" right="0.19685039370078741" top="0.39370078740157483" bottom="0" header="0.51181102362204722" footer="0.51181102362204722"/>
  <pageSetup paperSize="9" scale="85" orientation="landscape" r:id="rId1"/>
  <headerFooter alignWithMargins="0">
    <oddHeader>&amp;R&amp;"ＭＳ Ｐ明朝,標準"&amp;Pページ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8E2BD-6C31-4465-8612-078799A46EF5}">
  <sheetPr>
    <tabColor rgb="FFFFFF00"/>
  </sheetPr>
  <dimension ref="B1:S25"/>
  <sheetViews>
    <sheetView zoomScaleNormal="100" workbookViewId="0">
      <selection activeCell="J18" sqref="J18"/>
    </sheetView>
  </sheetViews>
  <sheetFormatPr defaultRowHeight="13.5" x14ac:dyDescent="0.15"/>
  <cols>
    <col min="1" max="1" width="1.375" customWidth="1"/>
    <col min="2" max="2" width="3.625" customWidth="1"/>
    <col min="3" max="3" width="16.25" customWidth="1"/>
    <col min="4" max="4" width="6.125" customWidth="1"/>
    <col min="5" max="5" width="10.5" style="58" customWidth="1"/>
    <col min="6" max="6" width="9.875" style="58" customWidth="1"/>
    <col min="7" max="13" width="9.375" style="58" customWidth="1"/>
    <col min="14" max="14" width="11.375" style="58" customWidth="1"/>
    <col min="15" max="15" width="9.75" style="58" customWidth="1"/>
    <col min="16" max="16" width="10.75" style="58" customWidth="1"/>
    <col min="17" max="17" width="10.5" style="58" customWidth="1"/>
    <col min="18" max="18" width="9.875" customWidth="1"/>
  </cols>
  <sheetData>
    <row r="1" spans="2:17" ht="6" customHeight="1" x14ac:dyDescent="0.15"/>
    <row r="2" spans="2:17" ht="45.6" customHeight="1" x14ac:dyDescent="0.15">
      <c r="B2" s="141" t="s">
        <v>95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</row>
    <row r="3" spans="2:17" ht="25.15" customHeight="1" x14ac:dyDescent="0.15">
      <c r="B3" s="142" t="s">
        <v>32</v>
      </c>
      <c r="C3" s="143"/>
      <c r="D3" s="146" t="s">
        <v>54</v>
      </c>
      <c r="E3" s="148" t="s">
        <v>33</v>
      </c>
      <c r="F3" s="150" t="s">
        <v>41</v>
      </c>
      <c r="G3" s="151"/>
      <c r="H3" s="151"/>
      <c r="I3" s="151"/>
      <c r="J3" s="151"/>
      <c r="K3" s="151"/>
      <c r="L3" s="151"/>
      <c r="M3" s="151"/>
      <c r="N3" s="152"/>
      <c r="O3" s="153" t="s">
        <v>78</v>
      </c>
      <c r="P3" s="148" t="s">
        <v>40</v>
      </c>
      <c r="Q3" s="148" t="s">
        <v>42</v>
      </c>
    </row>
    <row r="4" spans="2:17" ht="25.15" customHeight="1" x14ac:dyDescent="0.15">
      <c r="B4" s="144"/>
      <c r="C4" s="145"/>
      <c r="D4" s="147"/>
      <c r="E4" s="149"/>
      <c r="F4" s="73" t="s">
        <v>56</v>
      </c>
      <c r="G4" s="73" t="s">
        <v>57</v>
      </c>
      <c r="H4" s="73" t="s">
        <v>58</v>
      </c>
      <c r="I4" s="73" t="s">
        <v>59</v>
      </c>
      <c r="J4" s="73" t="s">
        <v>60</v>
      </c>
      <c r="K4" s="73" t="s">
        <v>61</v>
      </c>
      <c r="L4" s="73" t="s">
        <v>62</v>
      </c>
      <c r="M4" s="73" t="s">
        <v>64</v>
      </c>
      <c r="N4" s="76" t="s">
        <v>55</v>
      </c>
      <c r="O4" s="154"/>
      <c r="P4" s="149"/>
      <c r="Q4" s="149"/>
    </row>
    <row r="5" spans="2:17" ht="25.15" customHeight="1" x14ac:dyDescent="0.15">
      <c r="B5" s="61" t="s">
        <v>28</v>
      </c>
      <c r="C5" s="61" t="s">
        <v>36</v>
      </c>
      <c r="D5" s="103"/>
      <c r="E5" s="84"/>
      <c r="F5" s="84">
        <v>0</v>
      </c>
      <c r="G5" s="84">
        <v>0</v>
      </c>
      <c r="H5" s="84">
        <f t="shared" ref="H5:L5" si="0">SUM(G5)</f>
        <v>0</v>
      </c>
      <c r="I5" s="84">
        <f t="shared" si="0"/>
        <v>0</v>
      </c>
      <c r="J5" s="84">
        <f t="shared" si="0"/>
        <v>0</v>
      </c>
      <c r="K5" s="84">
        <f t="shared" si="0"/>
        <v>0</v>
      </c>
      <c r="L5" s="84">
        <f t="shared" si="0"/>
        <v>0</v>
      </c>
      <c r="M5" s="84">
        <v>0</v>
      </c>
      <c r="N5" s="88">
        <f t="shared" ref="N5:N10" si="1">SUM(F5:M5)</f>
        <v>0</v>
      </c>
      <c r="O5" s="84">
        <v>0</v>
      </c>
      <c r="P5" s="88">
        <f>N5+O5</f>
        <v>0</v>
      </c>
      <c r="Q5" s="88">
        <f>P5-E5</f>
        <v>0</v>
      </c>
    </row>
    <row r="6" spans="2:17" ht="25.15" customHeight="1" x14ac:dyDescent="0.15">
      <c r="B6" s="59" t="s">
        <v>11</v>
      </c>
      <c r="C6" s="59" t="s">
        <v>35</v>
      </c>
      <c r="D6" s="86"/>
      <c r="E6" s="87"/>
      <c r="F6" s="87"/>
      <c r="G6" s="87"/>
      <c r="H6" s="87"/>
      <c r="I6" s="87"/>
      <c r="J6" s="87"/>
      <c r="K6" s="87"/>
      <c r="L6" s="87"/>
      <c r="M6" s="87"/>
      <c r="N6" s="88">
        <f t="shared" si="1"/>
        <v>0</v>
      </c>
      <c r="O6" s="87"/>
      <c r="P6" s="88">
        <f>N6+O6</f>
        <v>0</v>
      </c>
      <c r="Q6" s="88">
        <f>P6-E6</f>
        <v>0</v>
      </c>
    </row>
    <row r="7" spans="2:17" ht="25.15" customHeight="1" x14ac:dyDescent="0.15">
      <c r="B7" s="59" t="s">
        <v>14</v>
      </c>
      <c r="C7" s="59" t="s">
        <v>37</v>
      </c>
      <c r="D7" s="86"/>
      <c r="E7" s="87"/>
      <c r="F7" s="87"/>
      <c r="G7" s="87"/>
      <c r="H7" s="87"/>
      <c r="I7" s="87"/>
      <c r="J7" s="87"/>
      <c r="K7" s="87"/>
      <c r="L7" s="87"/>
      <c r="M7" s="87"/>
      <c r="N7" s="88">
        <f t="shared" si="1"/>
        <v>0</v>
      </c>
      <c r="O7" s="87"/>
      <c r="P7" s="88">
        <f>N7+O7</f>
        <v>0</v>
      </c>
      <c r="Q7" s="88">
        <f>P7-E7</f>
        <v>0</v>
      </c>
    </row>
    <row r="8" spans="2:17" ht="25.15" customHeight="1" x14ac:dyDescent="0.15">
      <c r="B8" s="59" t="s">
        <v>34</v>
      </c>
      <c r="C8" s="59" t="s">
        <v>38</v>
      </c>
      <c r="D8" s="86"/>
      <c r="E8" s="87"/>
      <c r="F8" s="87"/>
      <c r="G8" s="87"/>
      <c r="H8" s="87"/>
      <c r="I8" s="87"/>
      <c r="J8" s="87"/>
      <c r="K8" s="87"/>
      <c r="L8" s="87"/>
      <c r="M8" s="87"/>
      <c r="N8" s="88">
        <f t="shared" si="1"/>
        <v>0</v>
      </c>
      <c r="O8" s="87"/>
      <c r="P8" s="88">
        <f>N8+O8</f>
        <v>0</v>
      </c>
      <c r="Q8" s="88">
        <f>P8-E8</f>
        <v>0</v>
      </c>
    </row>
    <row r="9" spans="2:17" ht="25.15" customHeight="1" x14ac:dyDescent="0.15">
      <c r="B9" s="59" t="s">
        <v>30</v>
      </c>
      <c r="C9" s="59" t="s">
        <v>39</v>
      </c>
      <c r="D9" s="86"/>
      <c r="E9" s="87"/>
      <c r="F9" s="87"/>
      <c r="G9" s="87"/>
      <c r="H9" s="87"/>
      <c r="I9" s="87"/>
      <c r="J9" s="87"/>
      <c r="K9" s="87"/>
      <c r="L9" s="87"/>
      <c r="M9" s="87"/>
      <c r="N9" s="88">
        <f t="shared" si="1"/>
        <v>0</v>
      </c>
      <c r="O9" s="87"/>
      <c r="P9" s="88">
        <f>N9+O9</f>
        <v>0</v>
      </c>
      <c r="Q9" s="88">
        <f>P9-E9</f>
        <v>0</v>
      </c>
    </row>
    <row r="10" spans="2:17" ht="25.15" customHeight="1" x14ac:dyDescent="0.15">
      <c r="B10" s="60"/>
      <c r="C10" s="62" t="s">
        <v>47</v>
      </c>
      <c r="D10" s="102"/>
      <c r="E10" s="85">
        <f t="shared" ref="E10:M10" si="2">SUM(E5:E9)</f>
        <v>0</v>
      </c>
      <c r="F10" s="85">
        <f>SUM(F5:F9)</f>
        <v>0</v>
      </c>
      <c r="G10" s="85">
        <f t="shared" si="2"/>
        <v>0</v>
      </c>
      <c r="H10" s="85">
        <f t="shared" si="2"/>
        <v>0</v>
      </c>
      <c r="I10" s="85">
        <f t="shared" si="2"/>
        <v>0</v>
      </c>
      <c r="J10" s="85">
        <f t="shared" si="2"/>
        <v>0</v>
      </c>
      <c r="K10" s="85">
        <f t="shared" si="2"/>
        <v>0</v>
      </c>
      <c r="L10" s="85">
        <f t="shared" si="2"/>
        <v>0</v>
      </c>
      <c r="M10" s="85">
        <f t="shared" si="2"/>
        <v>0</v>
      </c>
      <c r="N10" s="88">
        <f t="shared" si="1"/>
        <v>0</v>
      </c>
      <c r="O10" s="85">
        <f>SUM(O5:O9)</f>
        <v>0</v>
      </c>
      <c r="P10" s="85">
        <f>SUM(P5:P9)</f>
        <v>0</v>
      </c>
      <c r="Q10" s="85">
        <f>SUM(Q5:Q9)</f>
        <v>0</v>
      </c>
    </row>
    <row r="11" spans="2:17" ht="20.45" customHeight="1" x14ac:dyDescent="0.15"/>
    <row r="12" spans="2:17" ht="24.6" customHeight="1" x14ac:dyDescent="0.15">
      <c r="B12" s="155" t="s">
        <v>43</v>
      </c>
      <c r="C12" s="155"/>
      <c r="D12" s="74" t="s">
        <v>46</v>
      </c>
      <c r="E12" s="73" t="s">
        <v>33</v>
      </c>
      <c r="F12" s="77" t="s">
        <v>73</v>
      </c>
      <c r="G12" s="73" t="s">
        <v>40</v>
      </c>
      <c r="H12" s="75" t="s">
        <v>66</v>
      </c>
      <c r="I12" s="68"/>
      <c r="J12" s="69"/>
      <c r="K12" s="69"/>
      <c r="L12" s="69"/>
      <c r="M12" s="69"/>
      <c r="N12" s="66"/>
      <c r="O12" s="69"/>
    </row>
    <row r="13" spans="2:17" ht="19.899999999999999" customHeight="1" x14ac:dyDescent="0.15">
      <c r="B13" s="156"/>
      <c r="C13" s="157"/>
      <c r="D13" s="83"/>
      <c r="E13" s="84">
        <v>0</v>
      </c>
      <c r="F13" s="84">
        <v>0</v>
      </c>
      <c r="G13" s="84">
        <v>0</v>
      </c>
      <c r="H13" s="88">
        <f>G13-E13</f>
        <v>0</v>
      </c>
      <c r="I13" s="71"/>
      <c r="J13" s="67"/>
      <c r="K13" s="67"/>
      <c r="L13" s="67"/>
      <c r="M13" s="67"/>
      <c r="N13" s="67"/>
      <c r="O13" s="67"/>
    </row>
    <row r="14" spans="2:17" ht="19.899999999999999" customHeight="1" x14ac:dyDescent="0.15">
      <c r="B14" s="156"/>
      <c r="C14" s="157"/>
      <c r="D14" s="60"/>
      <c r="E14" s="84">
        <v>0</v>
      </c>
      <c r="F14" s="84">
        <v>0</v>
      </c>
      <c r="G14" s="84">
        <v>0</v>
      </c>
      <c r="H14" s="88">
        <f>G14-E14</f>
        <v>0</v>
      </c>
      <c r="I14" s="71"/>
      <c r="J14" s="67"/>
      <c r="K14" s="67"/>
      <c r="L14" s="67"/>
      <c r="M14" s="67"/>
      <c r="N14" s="67"/>
      <c r="O14" s="67"/>
    </row>
    <row r="15" spans="2:17" ht="19.899999999999999" customHeight="1" x14ac:dyDescent="0.15">
      <c r="B15" s="156"/>
      <c r="C15" s="157"/>
      <c r="D15" s="60"/>
      <c r="E15" s="84">
        <v>0</v>
      </c>
      <c r="F15" s="84">
        <v>0</v>
      </c>
      <c r="G15" s="84">
        <v>0</v>
      </c>
      <c r="H15" s="88">
        <f>G15-E15</f>
        <v>0</v>
      </c>
      <c r="I15" s="71"/>
      <c r="J15" s="67"/>
      <c r="K15" s="67"/>
      <c r="L15" s="67"/>
      <c r="M15" s="67"/>
      <c r="N15" s="67"/>
      <c r="O15" s="67"/>
    </row>
    <row r="16" spans="2:17" ht="19.899999999999999" customHeight="1" x14ac:dyDescent="0.15">
      <c r="B16" s="156"/>
      <c r="C16" s="157"/>
      <c r="D16" s="60"/>
      <c r="E16" s="84">
        <v>0</v>
      </c>
      <c r="F16" s="84">
        <v>0</v>
      </c>
      <c r="G16" s="84">
        <v>0</v>
      </c>
      <c r="H16" s="88">
        <f>G16-E16</f>
        <v>0</v>
      </c>
      <c r="I16" s="71"/>
      <c r="J16" s="67"/>
      <c r="K16" s="67"/>
      <c r="L16" s="67"/>
      <c r="M16" s="67"/>
      <c r="N16" s="67"/>
      <c r="O16" s="67"/>
    </row>
    <row r="17" spans="2:19" ht="19.899999999999999" customHeight="1" x14ac:dyDescent="0.15">
      <c r="B17" s="158" t="s">
        <v>47</v>
      </c>
      <c r="C17" s="159"/>
      <c r="D17" s="101"/>
      <c r="E17" s="85">
        <f>SUM(E13:E16)</f>
        <v>0</v>
      </c>
      <c r="F17" s="85">
        <f>SUM(F13:F16)</f>
        <v>0</v>
      </c>
      <c r="G17" s="85">
        <f>SUM(G13:G16)</f>
        <v>0</v>
      </c>
      <c r="H17" s="85">
        <f>SUM(H13:H16)</f>
        <v>0</v>
      </c>
      <c r="I17" s="72"/>
      <c r="J17" s="70"/>
      <c r="K17" s="70"/>
      <c r="L17" s="70"/>
      <c r="M17" s="70"/>
      <c r="N17" s="67"/>
      <c r="O17" s="70"/>
    </row>
    <row r="18" spans="2:19" ht="29.45" customHeight="1" x14ac:dyDescent="0.15"/>
    <row r="19" spans="2:19" ht="35.450000000000003" customHeight="1" x14ac:dyDescent="0.15">
      <c r="B19" s="160" t="s">
        <v>49</v>
      </c>
      <c r="C19" s="161"/>
      <c r="D19" s="143"/>
      <c r="E19" s="148" t="s">
        <v>33</v>
      </c>
      <c r="F19" s="150" t="s">
        <v>41</v>
      </c>
      <c r="G19" s="151"/>
      <c r="H19" s="151"/>
      <c r="I19" s="151"/>
      <c r="J19" s="151"/>
      <c r="K19" s="151"/>
      <c r="L19" s="151"/>
      <c r="M19" s="151"/>
      <c r="N19" s="152"/>
      <c r="O19" s="153" t="s">
        <v>78</v>
      </c>
      <c r="P19" s="153" t="s">
        <v>65</v>
      </c>
      <c r="Q19" s="153" t="s">
        <v>48</v>
      </c>
      <c r="R19" s="153" t="s">
        <v>67</v>
      </c>
    </row>
    <row r="20" spans="2:19" ht="24.6" customHeight="1" x14ac:dyDescent="0.15">
      <c r="B20" s="162"/>
      <c r="C20" s="163"/>
      <c r="D20" s="164"/>
      <c r="E20" s="149"/>
      <c r="F20" s="73" t="s">
        <v>56</v>
      </c>
      <c r="G20" s="73" t="s">
        <v>57</v>
      </c>
      <c r="H20" s="73" t="s">
        <v>58</v>
      </c>
      <c r="I20" s="73" t="s">
        <v>59</v>
      </c>
      <c r="J20" s="73" t="s">
        <v>60</v>
      </c>
      <c r="K20" s="73" t="s">
        <v>61</v>
      </c>
      <c r="L20" s="73" t="s">
        <v>62</v>
      </c>
      <c r="M20" s="73" t="s">
        <v>63</v>
      </c>
      <c r="N20" s="76" t="s">
        <v>55</v>
      </c>
      <c r="O20" s="154"/>
      <c r="P20" s="154"/>
      <c r="Q20" s="154"/>
      <c r="R20" s="154"/>
    </row>
    <row r="21" spans="2:19" ht="38.450000000000003" customHeight="1" x14ac:dyDescent="0.15">
      <c r="B21" s="144"/>
      <c r="C21" s="165"/>
      <c r="D21" s="145"/>
      <c r="E21" s="90">
        <f>E10+E17</f>
        <v>0</v>
      </c>
      <c r="F21" s="88">
        <f>F10</f>
        <v>0</v>
      </c>
      <c r="G21" s="88">
        <f>G10</f>
        <v>0</v>
      </c>
      <c r="H21" s="88">
        <f>H10</f>
        <v>0</v>
      </c>
      <c r="I21" s="88">
        <f>I10</f>
        <v>0</v>
      </c>
      <c r="J21" s="88">
        <f t="shared" ref="J21:M21" si="3">J10</f>
        <v>0</v>
      </c>
      <c r="K21" s="88">
        <f t="shared" si="3"/>
        <v>0</v>
      </c>
      <c r="L21" s="88">
        <f t="shared" si="3"/>
        <v>0</v>
      </c>
      <c r="M21" s="88">
        <f t="shared" si="3"/>
        <v>0</v>
      </c>
      <c r="N21" s="88">
        <f>SUM(F21:M21)</f>
        <v>0</v>
      </c>
      <c r="O21" s="88">
        <f>O10</f>
        <v>0</v>
      </c>
      <c r="P21" s="88">
        <f>G17</f>
        <v>0</v>
      </c>
      <c r="Q21" s="91">
        <f>SUM(N21:P21)</f>
        <v>0</v>
      </c>
      <c r="R21" s="89">
        <f>Q21-E21</f>
        <v>0</v>
      </c>
      <c r="S21" s="63"/>
    </row>
    <row r="22" spans="2:19" ht="25.15" customHeight="1" x14ac:dyDescent="0.15"/>
    <row r="23" spans="2:19" ht="25.15" customHeight="1" x14ac:dyDescent="0.15"/>
    <row r="24" spans="2:19" ht="25.15" customHeight="1" x14ac:dyDescent="0.15"/>
    <row r="25" spans="2:19" ht="25.15" customHeight="1" x14ac:dyDescent="0.15"/>
  </sheetData>
  <mergeCells count="21">
    <mergeCell ref="Q19:Q20"/>
    <mergeCell ref="R19:R20"/>
    <mergeCell ref="B12:C12"/>
    <mergeCell ref="B13:C13"/>
    <mergeCell ref="B14:C14"/>
    <mergeCell ref="B17:C17"/>
    <mergeCell ref="B19:D21"/>
    <mergeCell ref="E19:E20"/>
    <mergeCell ref="F19:N19"/>
    <mergeCell ref="O19:O20"/>
    <mergeCell ref="P19:P20"/>
    <mergeCell ref="B16:C16"/>
    <mergeCell ref="B15:C15"/>
    <mergeCell ref="B2:Q2"/>
    <mergeCell ref="B3:C4"/>
    <mergeCell ref="D3:D4"/>
    <mergeCell ref="E3:E4"/>
    <mergeCell ref="F3:N3"/>
    <mergeCell ref="O3:O4"/>
    <mergeCell ref="P3:P4"/>
    <mergeCell ref="Q3:Q4"/>
  </mergeCells>
  <phoneticPr fontId="5"/>
  <pageMargins left="0.70866141732283472" right="0.31496062992125984" top="0.94488188976377963" bottom="0.15748031496062992" header="0.31496062992125984" footer="0.31496062992125984"/>
  <pageSetup paperSize="9" scale="8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04E3A-3068-4C20-81DC-055E560E01E9}">
  <sheetPr>
    <tabColor rgb="FF0070C0"/>
  </sheetPr>
  <dimension ref="B2:R26"/>
  <sheetViews>
    <sheetView tabSelected="1" zoomScale="85" zoomScaleNormal="85" workbookViewId="0">
      <selection activeCell="Q17" sqref="Q17"/>
    </sheetView>
  </sheetViews>
  <sheetFormatPr defaultRowHeight="13.5" x14ac:dyDescent="0.15"/>
  <cols>
    <col min="1" max="1" width="1.375" customWidth="1"/>
    <col min="2" max="2" width="3.625" customWidth="1"/>
    <col min="3" max="3" width="16.25" customWidth="1"/>
    <col min="4" max="4" width="6.25" customWidth="1"/>
    <col min="5" max="5" width="12.25" style="58" customWidth="1"/>
    <col min="6" max="6" width="8.5" style="58" customWidth="1"/>
    <col min="7" max="7" width="10.25" style="58" customWidth="1"/>
    <col min="8" max="9" width="10.5" style="58" customWidth="1"/>
    <col min="10" max="10" width="10.875" style="58" customWidth="1"/>
    <col min="11" max="13" width="7.875" style="58" customWidth="1"/>
    <col min="14" max="14" width="12.875" style="58" customWidth="1"/>
    <col min="15" max="15" width="9.75" style="58" customWidth="1"/>
    <col min="16" max="16" width="13.5" style="58" customWidth="1"/>
    <col min="17" max="17" width="12.875" style="58" customWidth="1"/>
    <col min="18" max="18" width="10.875" customWidth="1"/>
  </cols>
  <sheetData>
    <row r="2" spans="2:17" ht="26.45" customHeight="1" x14ac:dyDescent="0.15"/>
    <row r="3" spans="2:17" ht="63" customHeight="1" x14ac:dyDescent="0.15">
      <c r="B3" s="166" t="s">
        <v>89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</row>
    <row r="4" spans="2:17" ht="25.15" customHeight="1" x14ac:dyDescent="0.15">
      <c r="B4" s="142" t="s">
        <v>32</v>
      </c>
      <c r="C4" s="143"/>
      <c r="D4" s="146" t="s">
        <v>54</v>
      </c>
      <c r="E4" s="148" t="s">
        <v>33</v>
      </c>
      <c r="F4" s="150" t="s">
        <v>41</v>
      </c>
      <c r="G4" s="151"/>
      <c r="H4" s="151"/>
      <c r="I4" s="151"/>
      <c r="J4" s="151"/>
      <c r="K4" s="151"/>
      <c r="L4" s="151"/>
      <c r="M4" s="151"/>
      <c r="N4" s="152"/>
      <c r="O4" s="153" t="s">
        <v>78</v>
      </c>
      <c r="P4" s="148" t="s">
        <v>40</v>
      </c>
      <c r="Q4" s="148" t="s">
        <v>42</v>
      </c>
    </row>
    <row r="5" spans="2:17" ht="25.15" customHeight="1" x14ac:dyDescent="0.15">
      <c r="B5" s="144"/>
      <c r="C5" s="145"/>
      <c r="D5" s="147"/>
      <c r="E5" s="149"/>
      <c r="F5" s="73" t="s">
        <v>56</v>
      </c>
      <c r="G5" s="73" t="s">
        <v>57</v>
      </c>
      <c r="H5" s="73" t="s">
        <v>58</v>
      </c>
      <c r="I5" s="73" t="s">
        <v>59</v>
      </c>
      <c r="J5" s="73" t="s">
        <v>60</v>
      </c>
      <c r="K5" s="73" t="s">
        <v>61</v>
      </c>
      <c r="L5" s="73" t="s">
        <v>62</v>
      </c>
      <c r="M5" s="73" t="s">
        <v>64</v>
      </c>
      <c r="N5" s="76" t="s">
        <v>55</v>
      </c>
      <c r="O5" s="154"/>
      <c r="P5" s="149"/>
      <c r="Q5" s="149"/>
    </row>
    <row r="6" spans="2:17" ht="25.15" customHeight="1" x14ac:dyDescent="0.15">
      <c r="B6" s="61" t="s">
        <v>28</v>
      </c>
      <c r="C6" s="61" t="s">
        <v>36</v>
      </c>
      <c r="D6" s="103"/>
      <c r="E6" s="84">
        <v>150000</v>
      </c>
      <c r="F6" s="84">
        <v>0</v>
      </c>
      <c r="G6" s="84">
        <v>93600</v>
      </c>
      <c r="H6" s="84"/>
      <c r="I6" s="84"/>
      <c r="J6" s="84"/>
      <c r="K6" s="84"/>
      <c r="L6" s="84"/>
      <c r="M6" s="84"/>
      <c r="N6" s="105">
        <f>SUM(F6:M6)</f>
        <v>93600</v>
      </c>
      <c r="O6" s="84">
        <v>57100</v>
      </c>
      <c r="P6" s="105">
        <f>N6+O6</f>
        <v>150700</v>
      </c>
      <c r="Q6" s="105">
        <f>P6-E6</f>
        <v>700</v>
      </c>
    </row>
    <row r="7" spans="2:17" ht="25.15" customHeight="1" x14ac:dyDescent="0.15">
      <c r="B7" s="59" t="s">
        <v>11</v>
      </c>
      <c r="C7" s="59" t="s">
        <v>35</v>
      </c>
      <c r="D7" s="86">
        <v>0.2</v>
      </c>
      <c r="E7" s="87">
        <v>32000</v>
      </c>
      <c r="F7" s="87"/>
      <c r="G7" s="87">
        <v>0</v>
      </c>
      <c r="H7" s="87"/>
      <c r="I7" s="87">
        <v>0</v>
      </c>
      <c r="J7" s="87">
        <v>32000</v>
      </c>
      <c r="K7" s="87"/>
      <c r="L7" s="87"/>
      <c r="M7" s="87"/>
      <c r="N7" s="105">
        <f t="shared" ref="N7:N10" si="0">SUM(F7:M7)</f>
        <v>32000</v>
      </c>
      <c r="O7" s="87">
        <v>0</v>
      </c>
      <c r="P7" s="105">
        <f>N7+O7</f>
        <v>32000</v>
      </c>
      <c r="Q7" s="105">
        <f>P7-E7</f>
        <v>0</v>
      </c>
    </row>
    <row r="8" spans="2:17" ht="25.15" customHeight="1" x14ac:dyDescent="0.15">
      <c r="B8" s="59" t="s">
        <v>14</v>
      </c>
      <c r="C8" s="59" t="s">
        <v>37</v>
      </c>
      <c r="D8" s="86">
        <v>0.8</v>
      </c>
      <c r="E8" s="87">
        <v>304000</v>
      </c>
      <c r="F8" s="87"/>
      <c r="G8" s="87"/>
      <c r="H8" s="87"/>
      <c r="I8" s="87">
        <v>120000</v>
      </c>
      <c r="J8" s="87">
        <v>192000</v>
      </c>
      <c r="K8" s="87"/>
      <c r="L8" s="87"/>
      <c r="M8" s="87"/>
      <c r="N8" s="105">
        <f t="shared" si="0"/>
        <v>312000</v>
      </c>
      <c r="O8" s="87">
        <v>8700</v>
      </c>
      <c r="P8" s="105">
        <f>N8+O8</f>
        <v>320700</v>
      </c>
      <c r="Q8" s="105">
        <f>P8-E8</f>
        <v>16700</v>
      </c>
    </row>
    <row r="9" spans="2:17" ht="25.15" customHeight="1" x14ac:dyDescent="0.15">
      <c r="B9" s="59" t="s">
        <v>34</v>
      </c>
      <c r="C9" s="59" t="s">
        <v>38</v>
      </c>
      <c r="D9" s="86">
        <v>1</v>
      </c>
      <c r="E9" s="87">
        <v>160000</v>
      </c>
      <c r="F9" s="87">
        <v>0</v>
      </c>
      <c r="G9" s="87">
        <v>96000</v>
      </c>
      <c r="H9" s="87"/>
      <c r="I9" s="87">
        <v>192000</v>
      </c>
      <c r="J9" s="87">
        <v>50400</v>
      </c>
      <c r="K9" s="87"/>
      <c r="L9" s="87"/>
      <c r="M9" s="87"/>
      <c r="N9" s="105">
        <f t="shared" si="0"/>
        <v>338400</v>
      </c>
      <c r="O9" s="87">
        <v>8700</v>
      </c>
      <c r="P9" s="105">
        <f>N9+O9</f>
        <v>347100</v>
      </c>
      <c r="Q9" s="105">
        <f>P9-E9</f>
        <v>187100</v>
      </c>
    </row>
    <row r="10" spans="2:17" ht="25.15" customHeight="1" x14ac:dyDescent="0.15">
      <c r="B10" s="59" t="s">
        <v>30</v>
      </c>
      <c r="C10" s="59" t="s">
        <v>39</v>
      </c>
      <c r="D10" s="86">
        <v>400</v>
      </c>
      <c r="E10" s="87">
        <f>D10*1000</f>
        <v>400000</v>
      </c>
      <c r="F10" s="87"/>
      <c r="G10" s="87">
        <v>74400</v>
      </c>
      <c r="H10" s="87"/>
      <c r="I10" s="87">
        <v>120000</v>
      </c>
      <c r="J10" s="87">
        <v>205600</v>
      </c>
      <c r="K10" s="87"/>
      <c r="L10" s="87"/>
      <c r="M10" s="87"/>
      <c r="N10" s="105">
        <f t="shared" si="0"/>
        <v>400000</v>
      </c>
      <c r="O10" s="87">
        <v>0</v>
      </c>
      <c r="P10" s="105">
        <f>N10+O10</f>
        <v>400000</v>
      </c>
      <c r="Q10" s="105">
        <f>P10-E10</f>
        <v>0</v>
      </c>
    </row>
    <row r="11" spans="2:17" ht="25.15" customHeight="1" x14ac:dyDescent="0.15">
      <c r="B11" s="60"/>
      <c r="C11" s="62" t="s">
        <v>47</v>
      </c>
      <c r="D11" s="102"/>
      <c r="E11" s="104">
        <f t="shared" ref="E11:M11" si="1">SUM(E6:E10)</f>
        <v>1046000</v>
      </c>
      <c r="F11" s="104">
        <f t="shared" si="1"/>
        <v>0</v>
      </c>
      <c r="G11" s="104">
        <f>SUM(G6:G10)</f>
        <v>264000</v>
      </c>
      <c r="H11" s="104">
        <f t="shared" si="1"/>
        <v>0</v>
      </c>
      <c r="I11" s="104">
        <f>SUM(I6:I10)</f>
        <v>432000</v>
      </c>
      <c r="J11" s="104">
        <f t="shared" si="1"/>
        <v>480000</v>
      </c>
      <c r="K11" s="104">
        <f t="shared" si="1"/>
        <v>0</v>
      </c>
      <c r="L11" s="104">
        <f t="shared" si="1"/>
        <v>0</v>
      </c>
      <c r="M11" s="104">
        <f t="shared" si="1"/>
        <v>0</v>
      </c>
      <c r="N11" s="105">
        <f>SUM(F11:M11)</f>
        <v>1176000</v>
      </c>
      <c r="O11" s="104">
        <f>SUM(O6:O10)</f>
        <v>74500</v>
      </c>
      <c r="P11" s="104">
        <f>SUM(P6:P10)</f>
        <v>1250500</v>
      </c>
      <c r="Q11" s="104">
        <f>SUM(Q6:Q10)</f>
        <v>204500</v>
      </c>
    </row>
    <row r="12" spans="2:17" ht="20.45" customHeight="1" x14ac:dyDescent="0.15"/>
    <row r="13" spans="2:17" ht="10.9" customHeight="1" x14ac:dyDescent="0.15"/>
    <row r="14" spans="2:17" ht="33.6" customHeight="1" x14ac:dyDescent="0.15">
      <c r="B14" s="155" t="s">
        <v>43</v>
      </c>
      <c r="C14" s="155"/>
      <c r="D14" s="74" t="s">
        <v>46</v>
      </c>
      <c r="E14" s="73" t="s">
        <v>33</v>
      </c>
      <c r="F14" s="77" t="s">
        <v>69</v>
      </c>
      <c r="G14" s="73" t="s">
        <v>40</v>
      </c>
      <c r="H14" s="75" t="s">
        <v>66</v>
      </c>
      <c r="I14" s="68"/>
      <c r="J14" s="69"/>
      <c r="K14" s="69"/>
      <c r="L14" s="69"/>
      <c r="M14" s="69"/>
      <c r="N14" s="66"/>
      <c r="O14" s="69"/>
    </row>
    <row r="15" spans="2:17" ht="25.15" customHeight="1" x14ac:dyDescent="0.15">
      <c r="B15" s="167" t="s">
        <v>44</v>
      </c>
      <c r="C15" s="168"/>
      <c r="D15" s="83">
        <v>2</v>
      </c>
      <c r="E15" s="84">
        <v>80000</v>
      </c>
      <c r="F15" s="84">
        <v>80000</v>
      </c>
      <c r="G15" s="84">
        <v>160000</v>
      </c>
      <c r="H15" s="105">
        <f>G15-E15</f>
        <v>80000</v>
      </c>
      <c r="I15" s="71"/>
      <c r="J15" s="67"/>
      <c r="K15" s="67"/>
      <c r="L15" s="67"/>
      <c r="M15" s="67"/>
      <c r="N15" s="67"/>
      <c r="O15" s="67"/>
    </row>
    <row r="16" spans="2:17" ht="25.15" customHeight="1" x14ac:dyDescent="0.15">
      <c r="B16" s="169" t="s">
        <v>45</v>
      </c>
      <c r="C16" s="170"/>
      <c r="D16" s="60">
        <v>2</v>
      </c>
      <c r="E16" s="87">
        <v>30000</v>
      </c>
      <c r="F16" s="84">
        <v>30000</v>
      </c>
      <c r="G16" s="84">
        <v>60000</v>
      </c>
      <c r="H16" s="105">
        <f>G16-E16</f>
        <v>30000</v>
      </c>
      <c r="I16" s="71"/>
      <c r="J16" s="67"/>
      <c r="K16" s="67"/>
      <c r="L16" s="67"/>
      <c r="M16" s="67"/>
      <c r="N16" s="67"/>
      <c r="O16" s="67"/>
    </row>
    <row r="17" spans="2:18" ht="25.15" customHeight="1" x14ac:dyDescent="0.15">
      <c r="B17" s="169" t="s">
        <v>68</v>
      </c>
      <c r="C17" s="170"/>
      <c r="D17" s="60">
        <v>1</v>
      </c>
      <c r="E17" s="87">
        <v>32600</v>
      </c>
      <c r="F17" s="84">
        <v>98000</v>
      </c>
      <c r="G17" s="84">
        <v>98000</v>
      </c>
      <c r="H17" s="105">
        <f>G17-E17</f>
        <v>65400</v>
      </c>
      <c r="I17" s="71"/>
      <c r="J17" s="67"/>
      <c r="K17" s="67"/>
      <c r="L17" s="67"/>
      <c r="M17" s="67"/>
      <c r="N17" s="67"/>
      <c r="O17" s="67"/>
    </row>
    <row r="18" spans="2:18" ht="25.15" customHeight="1" x14ac:dyDescent="0.15">
      <c r="B18" s="158" t="s">
        <v>47</v>
      </c>
      <c r="C18" s="159"/>
      <c r="D18" s="101"/>
      <c r="E18" s="104">
        <f>SUM(E15:E17)</f>
        <v>142600</v>
      </c>
      <c r="F18" s="106" t="s">
        <v>79</v>
      </c>
      <c r="G18" s="104">
        <f t="shared" ref="G18" si="2">SUM(G15:G17)</f>
        <v>318000</v>
      </c>
      <c r="H18" s="104">
        <f>SUM(H15:H17)</f>
        <v>175400</v>
      </c>
      <c r="I18" s="72"/>
      <c r="J18" s="70"/>
      <c r="K18" s="70"/>
      <c r="L18" s="70"/>
      <c r="M18" s="70"/>
      <c r="N18" s="67"/>
      <c r="O18" s="70"/>
    </row>
    <row r="19" spans="2:18" ht="22.9" customHeight="1" x14ac:dyDescent="0.15"/>
    <row r="20" spans="2:18" ht="35.450000000000003" customHeight="1" x14ac:dyDescent="0.15">
      <c r="B20" s="160" t="s">
        <v>49</v>
      </c>
      <c r="C20" s="161"/>
      <c r="D20" s="143"/>
      <c r="E20" s="148" t="s">
        <v>33</v>
      </c>
      <c r="F20" s="150" t="s">
        <v>41</v>
      </c>
      <c r="G20" s="151"/>
      <c r="H20" s="151"/>
      <c r="I20" s="151"/>
      <c r="J20" s="151"/>
      <c r="K20" s="151"/>
      <c r="L20" s="151"/>
      <c r="M20" s="151"/>
      <c r="N20" s="152"/>
      <c r="O20" s="153" t="s">
        <v>78</v>
      </c>
      <c r="P20" s="153" t="s">
        <v>65</v>
      </c>
      <c r="Q20" s="153" t="s">
        <v>48</v>
      </c>
      <c r="R20" s="153" t="s">
        <v>67</v>
      </c>
    </row>
    <row r="21" spans="2:18" ht="24.6" customHeight="1" x14ac:dyDescent="0.15">
      <c r="B21" s="162"/>
      <c r="C21" s="163"/>
      <c r="D21" s="164"/>
      <c r="E21" s="149"/>
      <c r="F21" s="73" t="s">
        <v>56</v>
      </c>
      <c r="G21" s="73" t="s">
        <v>57</v>
      </c>
      <c r="H21" s="73" t="s">
        <v>58</v>
      </c>
      <c r="I21" s="73" t="s">
        <v>59</v>
      </c>
      <c r="J21" s="73" t="s">
        <v>60</v>
      </c>
      <c r="K21" s="73" t="s">
        <v>61</v>
      </c>
      <c r="L21" s="73" t="s">
        <v>62</v>
      </c>
      <c r="M21" s="73" t="s">
        <v>63</v>
      </c>
      <c r="N21" s="76" t="s">
        <v>55</v>
      </c>
      <c r="O21" s="154"/>
      <c r="P21" s="154"/>
      <c r="Q21" s="154"/>
      <c r="R21" s="154"/>
    </row>
    <row r="22" spans="2:18" ht="38.450000000000003" customHeight="1" x14ac:dyDescent="0.15">
      <c r="B22" s="144"/>
      <c r="C22" s="165"/>
      <c r="D22" s="145"/>
      <c r="E22" s="107">
        <f>E11+E18</f>
        <v>1188600</v>
      </c>
      <c r="F22" s="105">
        <f t="shared" ref="F22:M22" si="3">F11</f>
        <v>0</v>
      </c>
      <c r="G22" s="105">
        <f t="shared" si="3"/>
        <v>264000</v>
      </c>
      <c r="H22" s="105">
        <f t="shared" si="3"/>
        <v>0</v>
      </c>
      <c r="I22" s="105">
        <f t="shared" si="3"/>
        <v>432000</v>
      </c>
      <c r="J22" s="105">
        <f t="shared" si="3"/>
        <v>480000</v>
      </c>
      <c r="K22" s="105">
        <f t="shared" si="3"/>
        <v>0</v>
      </c>
      <c r="L22" s="105">
        <f t="shared" si="3"/>
        <v>0</v>
      </c>
      <c r="M22" s="105">
        <f t="shared" si="3"/>
        <v>0</v>
      </c>
      <c r="N22" s="105">
        <f>SUM(F22:M22)</f>
        <v>1176000</v>
      </c>
      <c r="O22" s="105">
        <f>O11</f>
        <v>74500</v>
      </c>
      <c r="P22" s="105">
        <f>G18</f>
        <v>318000</v>
      </c>
      <c r="Q22" s="108">
        <f>SUM(N22:P22)</f>
        <v>1568500</v>
      </c>
      <c r="R22" s="109">
        <f>Q22-E22</f>
        <v>379900</v>
      </c>
    </row>
    <row r="23" spans="2:18" ht="25.15" customHeight="1" x14ac:dyDescent="0.15"/>
    <row r="24" spans="2:18" ht="25.15" customHeight="1" x14ac:dyDescent="0.15"/>
    <row r="25" spans="2:18" ht="25.15" customHeight="1" x14ac:dyDescent="0.15"/>
    <row r="26" spans="2:18" ht="25.15" customHeight="1" x14ac:dyDescent="0.15"/>
  </sheetData>
  <mergeCells count="20">
    <mergeCell ref="Q20:Q21"/>
    <mergeCell ref="R20:R21"/>
    <mergeCell ref="B14:C14"/>
    <mergeCell ref="B15:C15"/>
    <mergeCell ref="B16:C16"/>
    <mergeCell ref="B18:C18"/>
    <mergeCell ref="B20:D22"/>
    <mergeCell ref="E20:E21"/>
    <mergeCell ref="F20:N20"/>
    <mergeCell ref="O20:O21"/>
    <mergeCell ref="P20:P21"/>
    <mergeCell ref="B17:C17"/>
    <mergeCell ref="B3:Q3"/>
    <mergeCell ref="B4:C5"/>
    <mergeCell ref="D4:D5"/>
    <mergeCell ref="E4:E5"/>
    <mergeCell ref="F4:N4"/>
    <mergeCell ref="O4:O5"/>
    <mergeCell ref="P4:P5"/>
    <mergeCell ref="Q4:Q5"/>
  </mergeCells>
  <phoneticPr fontId="5"/>
  <pageMargins left="0.31496062992125984" right="0.31496062992125984" top="0.74803149606299213" bottom="0.15748031496062992" header="0.31496062992125984" footer="0.31496062992125984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金銭出納簿 </vt:lpstr>
      <vt:lpstr>金銭出納簿（記入例）  </vt:lpstr>
      <vt:lpstr>タイプ別計算表</vt:lpstr>
      <vt:lpstr>タイプ別計算表（記入例）</vt:lpstr>
      <vt:lpstr>'金銭出納簿（記入例）  '!Print_Area</vt:lpstr>
      <vt:lpstr>'金銭出納簿 '!Print_Titles</vt:lpstr>
      <vt:lpstr>'金銭出納簿（記入例）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moritomidori06</dc:creator>
  <cp:lastModifiedBy>篠原宏美</cp:lastModifiedBy>
  <cp:lastPrinted>2023-06-21T05:40:11Z</cp:lastPrinted>
  <dcterms:created xsi:type="dcterms:W3CDTF">2016-06-02T23:48:40Z</dcterms:created>
  <dcterms:modified xsi:type="dcterms:W3CDTF">2023-06-21T05:40:17Z</dcterms:modified>
</cp:coreProperties>
</file>