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serv-nas\全体共有\森と緑の会\公9_林野庁事業「森林・山村多面的機能発揮対策」\ホームページ掲載・様式・見本\R7\変更申請\"/>
    </mc:Choice>
  </mc:AlternateContent>
  <xr:revisionPtr revIDLastSave="0" documentId="13_ncr:1_{C1776D15-3D59-45E2-AF1F-38066092090B}" xr6:coauthVersionLast="47" xr6:coauthVersionMax="47" xr10:uidLastSave="{00000000-0000-0000-0000-000000000000}"/>
  <bookViews>
    <workbookView xWindow="480" yWindow="30" windowWidth="28320" windowHeight="15450" tabRatio="597" activeTab="4" xr2:uid="{00000000-000D-0000-FFFF-FFFF00000000}"/>
  </bookViews>
  <sheets>
    <sheet name="変更申請書記載例" sheetId="2" r:id="rId1"/>
    <sheet name="変更申請書1年目" sheetId="7" r:id="rId2"/>
    <sheet name="変更申請書2年目" sheetId="8" r:id="rId3"/>
    <sheet name="変更申請書3年目" sheetId="9" r:id="rId4"/>
    <sheet name="変更月度別スケジュール 記入例" sheetId="4" r:id="rId5"/>
    <sheet name="変更月別スケジュール" sheetId="3" r:id="rId6"/>
  </sheets>
  <definedNames>
    <definedName name="_xlnm.Print_Area" localSheetId="1">変更申請書1年目!$A$1:$L$79</definedName>
    <definedName name="_xlnm.Print_Area" localSheetId="2">変更申請書2年目!$A$1:$L$79</definedName>
    <definedName name="_xlnm.Print_Area" localSheetId="3">変更申請書3年目!$A$1:$L$79</definedName>
    <definedName name="_xlnm.Print_Area" localSheetId="0">変更申請書記載例!$A$1:$K$84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 i="8" l="1"/>
  <c r="J44" i="8"/>
  <c r="J42" i="9"/>
  <c r="I42" i="9"/>
  <c r="I50" i="9" s="1"/>
  <c r="J41" i="9"/>
  <c r="I41" i="9"/>
  <c r="I49" i="9" s="1"/>
  <c r="I46" i="8"/>
  <c r="J46" i="8"/>
  <c r="J45" i="8"/>
  <c r="I45" i="8"/>
  <c r="J43" i="8"/>
  <c r="I43" i="8"/>
  <c r="I42" i="8"/>
  <c r="J42" i="8"/>
  <c r="J50" i="8" s="1"/>
  <c r="J41" i="8"/>
  <c r="I41" i="8"/>
  <c r="J46" i="7"/>
  <c r="I46" i="7"/>
  <c r="J45" i="7"/>
  <c r="I45" i="7"/>
  <c r="I44" i="7"/>
  <c r="J44" i="7"/>
  <c r="J43" i="7"/>
  <c r="I43" i="7"/>
  <c r="H49" i="2"/>
  <c r="I49" i="2"/>
  <c r="I48" i="2"/>
  <c r="H48" i="2"/>
  <c r="I47" i="2"/>
  <c r="H47" i="2"/>
  <c r="I46" i="2"/>
  <c r="I54" i="2" s="1"/>
  <c r="H46" i="2"/>
  <c r="H54" i="2" s="1"/>
  <c r="I51" i="2"/>
  <c r="H51" i="2"/>
  <c r="G51" i="2"/>
  <c r="J51" i="2" s="1"/>
  <c r="I50" i="2"/>
  <c r="H50" i="2"/>
  <c r="G50" i="2"/>
  <c r="G49" i="2"/>
  <c r="G48" i="2"/>
  <c r="G47" i="2"/>
  <c r="G46" i="2"/>
  <c r="G54" i="2" s="1"/>
  <c r="G63" i="2"/>
  <c r="J63" i="2" s="1"/>
  <c r="G62" i="2"/>
  <c r="J62" i="2" s="1"/>
  <c r="G61" i="2"/>
  <c r="J61" i="2" s="1"/>
  <c r="G60" i="2"/>
  <c r="J60" i="2" s="1"/>
  <c r="G59" i="2"/>
  <c r="I59" i="2" s="1"/>
  <c r="G58" i="2"/>
  <c r="I58" i="2" s="1"/>
  <c r="I57" i="2"/>
  <c r="H57" i="2"/>
  <c r="G57" i="2"/>
  <c r="J57" i="2" s="1"/>
  <c r="I56" i="2"/>
  <c r="H56" i="2"/>
  <c r="G56" i="2"/>
  <c r="J56" i="2" s="1"/>
  <c r="J53" i="2"/>
  <c r="J52" i="2"/>
  <c r="J45" i="2"/>
  <c r="J44" i="2"/>
  <c r="J46" i="9"/>
  <c r="J50" i="9" s="1"/>
  <c r="J45" i="9"/>
  <c r="I46" i="9"/>
  <c r="I45" i="9"/>
  <c r="H46" i="9"/>
  <c r="H45" i="9"/>
  <c r="J44" i="9"/>
  <c r="J43" i="9"/>
  <c r="K43" i="9" s="1"/>
  <c r="I44" i="9"/>
  <c r="I43" i="9"/>
  <c r="H44" i="9"/>
  <c r="H43" i="9"/>
  <c r="H42" i="9"/>
  <c r="H41" i="9"/>
  <c r="H49" i="9" s="1"/>
  <c r="H51" i="8"/>
  <c r="K51" i="8" s="1"/>
  <c r="H46" i="8"/>
  <c r="H45" i="8"/>
  <c r="H44" i="8"/>
  <c r="H43" i="8"/>
  <c r="K43" i="8" s="1"/>
  <c r="H42" i="8"/>
  <c r="H41" i="8"/>
  <c r="H53" i="7"/>
  <c r="H46" i="7"/>
  <c r="H45" i="7"/>
  <c r="H44" i="7"/>
  <c r="H43" i="7"/>
  <c r="H58" i="9"/>
  <c r="K58" i="9" s="1"/>
  <c r="H57" i="9"/>
  <c r="K57" i="9" s="1"/>
  <c r="H56" i="9"/>
  <c r="K56" i="9" s="1"/>
  <c r="H55" i="9"/>
  <c r="K55" i="9" s="1"/>
  <c r="H54" i="9"/>
  <c r="J54" i="9" s="1"/>
  <c r="H53" i="9"/>
  <c r="J53" i="9" s="1"/>
  <c r="J52" i="9"/>
  <c r="I52" i="9"/>
  <c r="H52" i="9"/>
  <c r="J51" i="9"/>
  <c r="K51" i="9" s="1"/>
  <c r="I51" i="9"/>
  <c r="H51" i="9"/>
  <c r="K48" i="9"/>
  <c r="K47" i="9"/>
  <c r="K45" i="9"/>
  <c r="K40" i="9"/>
  <c r="K39" i="9"/>
  <c r="H58" i="8"/>
  <c r="K58" i="8" s="1"/>
  <c r="H57" i="8"/>
  <c r="K57" i="8" s="1"/>
  <c r="H56" i="8"/>
  <c r="K56" i="8" s="1"/>
  <c r="H55" i="8"/>
  <c r="K55" i="8" s="1"/>
  <c r="H54" i="8"/>
  <c r="J54" i="8" s="1"/>
  <c r="H53" i="8"/>
  <c r="J53" i="8" s="1"/>
  <c r="J52" i="8"/>
  <c r="I52" i="8"/>
  <c r="H52" i="8"/>
  <c r="J51" i="8"/>
  <c r="I51" i="8"/>
  <c r="H59" i="8"/>
  <c r="K48" i="8"/>
  <c r="K47" i="8"/>
  <c r="K40" i="8"/>
  <c r="K39" i="8"/>
  <c r="H60" i="9" l="1"/>
  <c r="H60" i="8"/>
  <c r="K52" i="9"/>
  <c r="J50" i="2"/>
  <c r="H55" i="2"/>
  <c r="H59" i="9"/>
  <c r="H61" i="9" s="1"/>
  <c r="K46" i="9"/>
  <c r="J49" i="9"/>
  <c r="K52" i="8"/>
  <c r="K45" i="8"/>
  <c r="I55" i="2"/>
  <c r="I50" i="8"/>
  <c r="I62" i="8" s="1"/>
  <c r="J49" i="8"/>
  <c r="I49" i="8"/>
  <c r="J49" i="2"/>
  <c r="J47" i="2"/>
  <c r="J46" i="2"/>
  <c r="J48" i="2"/>
  <c r="G55" i="2"/>
  <c r="G64" i="2"/>
  <c r="G66" i="2" s="1"/>
  <c r="G65" i="2"/>
  <c r="I64" i="2"/>
  <c r="I65" i="2"/>
  <c r="H58" i="2"/>
  <c r="J58" i="2" s="1"/>
  <c r="J64" i="2" s="1"/>
  <c r="H59" i="2"/>
  <c r="J59" i="2" s="1"/>
  <c r="J65" i="2" s="1"/>
  <c r="H50" i="9"/>
  <c r="H62" i="9" s="1"/>
  <c r="K44" i="9"/>
  <c r="K46" i="8"/>
  <c r="I61" i="8"/>
  <c r="K44" i="8"/>
  <c r="H50" i="8"/>
  <c r="H49" i="8"/>
  <c r="H61" i="8" s="1"/>
  <c r="K42" i="8"/>
  <c r="K59" i="9"/>
  <c r="J59" i="9"/>
  <c r="J60" i="9"/>
  <c r="J62" i="9" s="1"/>
  <c r="K41" i="9"/>
  <c r="K49" i="9" s="1"/>
  <c r="K42" i="9"/>
  <c r="I53" i="9"/>
  <c r="K53" i="9" s="1"/>
  <c r="I54" i="9"/>
  <c r="K54" i="9" s="1"/>
  <c r="K60" i="9" s="1"/>
  <c r="I60" i="8"/>
  <c r="I59" i="8"/>
  <c r="J59" i="8"/>
  <c r="J61" i="8" s="1"/>
  <c r="J60" i="8"/>
  <c r="J62" i="8" s="1"/>
  <c r="K41" i="8"/>
  <c r="I53" i="8"/>
  <c r="K53" i="8" s="1"/>
  <c r="K59" i="8" s="1"/>
  <c r="I54" i="8"/>
  <c r="K54" i="8" s="1"/>
  <c r="K60" i="8" s="1"/>
  <c r="K48" i="7"/>
  <c r="K47" i="7"/>
  <c r="K50" i="9" l="1"/>
  <c r="H62" i="8"/>
  <c r="K49" i="8"/>
  <c r="K61" i="8" s="1"/>
  <c r="K50" i="8"/>
  <c r="K62" i="8" s="1"/>
  <c r="J55" i="2"/>
  <c r="C36" i="2" s="1"/>
  <c r="J54" i="2"/>
  <c r="C35" i="2" s="1"/>
  <c r="G67" i="2"/>
  <c r="H65" i="2"/>
  <c r="H67" i="2" s="1"/>
  <c r="I67" i="2"/>
  <c r="I66" i="2"/>
  <c r="H64" i="2"/>
  <c r="H66" i="2" s="1"/>
  <c r="J61" i="9"/>
  <c r="D31" i="9"/>
  <c r="D30" i="9"/>
  <c r="K61" i="9"/>
  <c r="I60" i="9"/>
  <c r="I62" i="9" s="1"/>
  <c r="I59" i="9"/>
  <c r="I61" i="9" s="1"/>
  <c r="D30" i="8"/>
  <c r="J67" i="2" l="1"/>
  <c r="J66" i="2"/>
  <c r="K62" i="9"/>
  <c r="D32" i="9"/>
  <c r="D31" i="8"/>
  <c r="D32" i="8" s="1"/>
  <c r="H41" i="7"/>
  <c r="K40" i="7"/>
  <c r="K39" i="7"/>
  <c r="H54" i="7" l="1"/>
  <c r="H58" i="7"/>
  <c r="K58" i="7" s="1"/>
  <c r="H57" i="7"/>
  <c r="K57" i="7" s="1"/>
  <c r="H56" i="7"/>
  <c r="K56" i="7" s="1"/>
  <c r="H55" i="7"/>
  <c r="K55" i="7" s="1"/>
  <c r="I54" i="7" l="1"/>
  <c r="I53" i="7"/>
  <c r="J54" i="7"/>
  <c r="J53" i="7"/>
  <c r="J52" i="7"/>
  <c r="I52" i="7"/>
  <c r="I60" i="7" s="1"/>
  <c r="H52" i="7"/>
  <c r="H60" i="7" s="1"/>
  <c r="J51" i="7"/>
  <c r="I51" i="7"/>
  <c r="H51" i="7"/>
  <c r="J42" i="7"/>
  <c r="J50" i="7" s="1"/>
  <c r="I42" i="7"/>
  <c r="I50" i="7" s="1"/>
  <c r="H42" i="7"/>
  <c r="J41" i="7"/>
  <c r="J49" i="7" s="1"/>
  <c r="I41" i="7"/>
  <c r="I49" i="7" s="1"/>
  <c r="I59" i="7" l="1"/>
  <c r="J59" i="7"/>
  <c r="K51" i="7"/>
  <c r="H59" i="7"/>
  <c r="J60" i="7"/>
  <c r="K52" i="7"/>
  <c r="K53" i="7"/>
  <c r="K54" i="7"/>
  <c r="K41" i="7"/>
  <c r="K43" i="7"/>
  <c r="K46" i="7"/>
  <c r="K42" i="7"/>
  <c r="I61" i="7" l="1"/>
  <c r="K60" i="7"/>
  <c r="K59" i="7"/>
  <c r="J61" i="7" l="1"/>
  <c r="K45" i="7"/>
  <c r="K49" i="7" s="1"/>
  <c r="J62" i="7" l="1"/>
  <c r="I62" i="7"/>
  <c r="H50" i="7"/>
  <c r="H62" i="7" s="1"/>
  <c r="H49" i="7"/>
  <c r="H61" i="7" s="1"/>
  <c r="K44" i="7"/>
  <c r="K50" i="7" s="1"/>
  <c r="K62" i="7" l="1"/>
  <c r="D31" i="7"/>
  <c r="K61" i="7"/>
  <c r="D30" i="7"/>
  <c r="D32" i="7" l="1"/>
  <c r="C37" i="2" l="1"/>
</calcChain>
</file>

<file path=xl/sharedStrings.xml><?xml version="1.0" encoding="utf-8"?>
<sst xmlns="http://schemas.openxmlformats.org/spreadsheetml/2006/main" count="403" uniqueCount="117">
  <si>
    <t>公益社団法人高知県森と緑の会</t>
    <phoneticPr fontId="2"/>
  </si>
  <si>
    <t>理事長　　様</t>
    <phoneticPr fontId="2"/>
  </si>
  <si>
    <t xml:space="preserve">   ○○の森保全の会</t>
    <phoneticPr fontId="2"/>
  </si>
  <si>
    <t>記</t>
    <phoneticPr fontId="2"/>
  </si>
  <si>
    <t>活動推進費</t>
    <phoneticPr fontId="2"/>
  </si>
  <si>
    <t>計</t>
  </si>
  <si>
    <t>国交付金額</t>
    <phoneticPr fontId="2"/>
  </si>
  <si>
    <t>県支援額</t>
    <phoneticPr fontId="2"/>
  </si>
  <si>
    <t>市町村　　　支援額</t>
    <phoneticPr fontId="2"/>
  </si>
  <si>
    <t>ha</t>
    <phoneticPr fontId="2"/>
  </si>
  <si>
    <t>ｍ</t>
    <phoneticPr fontId="2"/>
  </si>
  <si>
    <t>森林　　　　　面積等</t>
    <phoneticPr fontId="2"/>
  </si>
  <si>
    <t>合　計</t>
    <rPh sb="0" eb="1">
      <t>ゴウ</t>
    </rPh>
    <rPh sb="2" eb="3">
      <t>ケイ</t>
    </rPh>
    <phoneticPr fontId="2"/>
  </si>
  <si>
    <t>講習の名称</t>
    <phoneticPr fontId="2"/>
  </si>
  <si>
    <t>実施月</t>
    <phoneticPr fontId="2"/>
  </si>
  <si>
    <t>月</t>
    <rPh sb="0" eb="1">
      <t>ツキ</t>
    </rPh>
    <phoneticPr fontId="2"/>
  </si>
  <si>
    <t>６月</t>
    <rPh sb="1" eb="2">
      <t>ガツ</t>
    </rPh>
    <phoneticPr fontId="2"/>
  </si>
  <si>
    <t>７月</t>
  </si>
  <si>
    <t>８月</t>
  </si>
  <si>
    <t>９月</t>
  </si>
  <si>
    <t>１０月</t>
  </si>
  <si>
    <t>１１月</t>
  </si>
  <si>
    <t>１２月</t>
  </si>
  <si>
    <t>１月</t>
  </si>
  <si>
    <r>
      <t>　　　　　　　　　　　</t>
    </r>
    <r>
      <rPr>
        <sz val="12"/>
        <color rgb="FFFF0000"/>
        <rFont val="游ゴシック"/>
        <family val="3"/>
        <charset val="128"/>
        <scheme val="minor"/>
      </rPr>
      <t>高知県○○郡○○町○○</t>
    </r>
    <rPh sb="16" eb="17">
      <t>グン</t>
    </rPh>
    <rPh sb="19" eb="20">
      <t>チョウ</t>
    </rPh>
    <phoneticPr fontId="2"/>
  </si>
  <si>
    <t>講習の内容</t>
    <rPh sb="3" eb="5">
      <t>ナイヨウ</t>
    </rPh>
    <phoneticPr fontId="2"/>
  </si>
  <si>
    <t>１．活動組織名</t>
    <phoneticPr fontId="2"/>
  </si>
  <si>
    <r>
      <t>2．協定の対象となる森林の位置　</t>
    </r>
    <r>
      <rPr>
        <sz val="12"/>
        <color theme="1"/>
        <rFont val="游ゴシック"/>
        <family val="3"/>
        <charset val="128"/>
        <scheme val="minor"/>
      </rPr>
      <t>※変更箇所が分かるように下線等で記載してください。</t>
    </r>
    <rPh sb="17" eb="19">
      <t>ヘンコウ</t>
    </rPh>
    <rPh sb="19" eb="21">
      <t>カショ</t>
    </rPh>
    <rPh sb="22" eb="23">
      <t>ワ</t>
    </rPh>
    <rPh sb="28" eb="30">
      <t>カセン</t>
    </rPh>
    <rPh sb="30" eb="31">
      <t>トウ</t>
    </rPh>
    <rPh sb="32" eb="34">
      <t>キサイ</t>
    </rPh>
    <phoneticPr fontId="2"/>
  </si>
  <si>
    <r>
      <t>３．計画変更の理由（減額の理由）</t>
    </r>
    <r>
      <rPr>
        <sz val="12"/>
        <color theme="1"/>
        <rFont val="游ゴシック"/>
        <family val="3"/>
        <charset val="128"/>
        <scheme val="minor"/>
      </rPr>
      <t>※減額の場合は減額する金額も併せて記載すること。</t>
    </r>
    <phoneticPr fontId="2"/>
  </si>
  <si>
    <t>４．事業費（活動推進費＋各タイプ計＋資機材・施設の整備（本体購入額）</t>
    <phoneticPr fontId="2"/>
  </si>
  <si>
    <t>　※ 実績報告時に面積減少などによって金額が減る場合は、実績値を記載して下さい。</t>
    <phoneticPr fontId="2"/>
  </si>
  <si>
    <t>（変更前）</t>
    <rPh sb="1" eb="3">
      <t>ヘンコウ</t>
    </rPh>
    <rPh sb="3" eb="4">
      <t>マエ</t>
    </rPh>
    <phoneticPr fontId="2"/>
  </si>
  <si>
    <t>（変更後）</t>
    <rPh sb="1" eb="3">
      <t>ヘンコウ</t>
    </rPh>
    <rPh sb="3" eb="4">
      <t>ゴ</t>
    </rPh>
    <phoneticPr fontId="2"/>
  </si>
  <si>
    <t>（差　額）</t>
    <rPh sb="1" eb="2">
      <t>サ</t>
    </rPh>
    <rPh sb="3" eb="4">
      <t>ガク</t>
    </rPh>
    <phoneticPr fontId="2"/>
  </si>
  <si>
    <t>前</t>
    <rPh sb="0" eb="1">
      <t>マエ</t>
    </rPh>
    <phoneticPr fontId="2"/>
  </si>
  <si>
    <t>後</t>
    <rPh sb="0" eb="1">
      <t>アト</t>
    </rPh>
    <phoneticPr fontId="2"/>
  </si>
  <si>
    <t>前</t>
    <rPh sb="0" eb="1">
      <t>マエ</t>
    </rPh>
    <phoneticPr fontId="2"/>
  </si>
  <si>
    <t>後</t>
    <rPh sb="0" eb="1">
      <t>ゴ</t>
    </rPh>
    <phoneticPr fontId="2"/>
  </si>
  <si>
    <t>　　　　　　　　　</t>
    <phoneticPr fontId="2"/>
  </si>
  <si>
    <t>チェーンソー講習　　　</t>
    <rPh sb="6" eb="8">
      <t>コウシュウ</t>
    </rPh>
    <phoneticPr fontId="2"/>
  </si>
  <si>
    <r>
      <rPr>
        <sz val="11"/>
        <rFont val="游ゴシック"/>
        <family val="3"/>
        <charset val="128"/>
        <scheme val="minor"/>
      </rPr>
      <t>チェーンソーの操作の基本、整備と目立て、チェーンソーを使った竹の伐採作業に関する講習</t>
    </r>
    <r>
      <rPr>
        <sz val="11"/>
        <color rgb="FFFF0000"/>
        <rFont val="游ゴシック"/>
        <family val="3"/>
        <charset val="128"/>
        <scheme val="minor"/>
      </rPr>
      <t xml:space="preserve">            　　　　</t>
    </r>
    <rPh sb="7" eb="9">
      <t>ソウサ</t>
    </rPh>
    <rPh sb="10" eb="12">
      <t>キホン</t>
    </rPh>
    <rPh sb="13" eb="15">
      <t>セイビ</t>
    </rPh>
    <rPh sb="16" eb="18">
      <t>メタ</t>
    </rPh>
    <rPh sb="27" eb="28">
      <t>ツカ</t>
    </rPh>
    <rPh sb="30" eb="31">
      <t>タケ</t>
    </rPh>
    <rPh sb="32" eb="34">
      <t>バッサイ</t>
    </rPh>
    <rPh sb="34" eb="36">
      <t>サギョウ</t>
    </rPh>
    <rPh sb="37" eb="38">
      <t>カン</t>
    </rPh>
    <rPh sb="40" eb="42">
      <t>コウシュウ</t>
    </rPh>
    <phoneticPr fontId="2"/>
  </si>
  <si>
    <r>
      <t>2．協定の対象となる森林の位置　</t>
    </r>
    <r>
      <rPr>
        <u val="double"/>
        <sz val="12"/>
        <color theme="1"/>
        <rFont val="游ゴシック"/>
        <family val="3"/>
        <charset val="128"/>
        <scheme val="minor"/>
      </rPr>
      <t>※変更箇所が分かるように下線等で記載してください</t>
    </r>
    <r>
      <rPr>
        <sz val="12"/>
        <color theme="1"/>
        <rFont val="游ゴシック"/>
        <family val="3"/>
        <charset val="128"/>
        <scheme val="minor"/>
      </rPr>
      <t>。</t>
    </r>
    <rPh sb="17" eb="19">
      <t>ヘンコウ</t>
    </rPh>
    <rPh sb="19" eb="21">
      <t>カショ</t>
    </rPh>
    <rPh sb="22" eb="23">
      <t>ワ</t>
    </rPh>
    <rPh sb="28" eb="30">
      <t>カセン</t>
    </rPh>
    <rPh sb="30" eb="31">
      <t>トウ</t>
    </rPh>
    <rPh sb="32" eb="34">
      <t>キサイ</t>
    </rPh>
    <phoneticPr fontId="2"/>
  </si>
  <si>
    <r>
      <t>　　　　　　　　　　第　</t>
    </r>
    <r>
      <rPr>
        <sz val="12"/>
        <color rgb="FFFF0000"/>
        <rFont val="游ゴシック"/>
        <family val="3"/>
        <charset val="128"/>
        <scheme val="minor"/>
      </rPr>
      <t>〇　</t>
    </r>
    <r>
      <rPr>
        <sz val="12"/>
        <color theme="1"/>
        <rFont val="游ゴシック"/>
        <family val="3"/>
        <charset val="128"/>
        <scheme val="minor"/>
      </rPr>
      <t>号</t>
    </r>
    <phoneticPr fontId="2"/>
  </si>
  <si>
    <t>《　記入例　》</t>
  </si>
  <si>
    <t xml:space="preserve">      6.　安全講習等の名称及び内容</t>
    <phoneticPr fontId="2"/>
  </si>
  <si>
    <r>
      <t>高知県〇○郡○○町字〇</t>
    </r>
    <r>
      <rPr>
        <sz val="11"/>
        <rFont val="Century"/>
        <family val="1"/>
      </rPr>
      <t>855</t>
    </r>
    <r>
      <rPr>
        <sz val="11"/>
        <rFont val="ＭＳ 明朝"/>
        <family val="1"/>
        <charset val="128"/>
      </rPr>
      <t>　　　30林班2小班18</t>
    </r>
    <rPh sb="5" eb="6">
      <t>グン</t>
    </rPh>
    <rPh sb="8" eb="9">
      <t>チョウ</t>
    </rPh>
    <rPh sb="9" eb="10">
      <t>アザ</t>
    </rPh>
    <phoneticPr fontId="2"/>
  </si>
  <si>
    <t>変更前後</t>
    <rPh sb="0" eb="2">
      <t>ヘンコウ</t>
    </rPh>
    <rPh sb="2" eb="4">
      <t>ゼンゴ</t>
    </rPh>
    <phoneticPr fontId="2"/>
  </si>
  <si>
    <t>小　計</t>
    <phoneticPr fontId="2"/>
  </si>
  <si>
    <t>（変更前）</t>
    <phoneticPr fontId="2"/>
  </si>
  <si>
    <t>（変更後）</t>
    <phoneticPr fontId="2"/>
  </si>
  <si>
    <t>購入価格</t>
    <rPh sb="0" eb="2">
      <t>コウニュウ</t>
    </rPh>
    <rPh sb="2" eb="4">
      <t>カカク</t>
    </rPh>
    <phoneticPr fontId="2"/>
  </si>
  <si>
    <t xml:space="preserve"> 6.　安全講習等の名称及び内容</t>
    <phoneticPr fontId="2"/>
  </si>
  <si>
    <t>（変更前）</t>
  </si>
  <si>
    <t>円</t>
    <rPh sb="0" eb="1">
      <t>エン</t>
    </rPh>
    <phoneticPr fontId="2"/>
  </si>
  <si>
    <t xml:space="preserve">  令和　　年　　月　　日</t>
    <rPh sb="2" eb="4">
      <t>レイワ</t>
    </rPh>
    <rPh sb="6" eb="7">
      <t>ネン</t>
    </rPh>
    <phoneticPr fontId="2"/>
  </si>
  <si>
    <t>0</t>
    <phoneticPr fontId="2"/>
  </si>
  <si>
    <r>
      <t>間伐等</t>
    </r>
    <r>
      <rPr>
        <sz val="10"/>
        <rFont val="游ゴシック"/>
        <family val="3"/>
        <charset val="128"/>
        <scheme val="minor"/>
      </rPr>
      <t>（除伐、枝打ちを含む）</t>
    </r>
    <r>
      <rPr>
        <sz val="12"/>
        <rFont val="游ゴシック"/>
        <family val="3"/>
        <charset val="128"/>
        <scheme val="minor"/>
      </rPr>
      <t>の実施面積</t>
    </r>
    <rPh sb="0" eb="2">
      <t>カンバツ</t>
    </rPh>
    <rPh sb="2" eb="3">
      <t>トウ</t>
    </rPh>
    <rPh sb="4" eb="6">
      <t>ジョバツ</t>
    </rPh>
    <rPh sb="7" eb="9">
      <t>エダウ</t>
    </rPh>
    <rPh sb="11" eb="12">
      <t>フク</t>
    </rPh>
    <rPh sb="15" eb="17">
      <t>ジッシ</t>
    </rPh>
    <rPh sb="17" eb="19">
      <t>メンセキ</t>
    </rPh>
    <phoneticPr fontId="2"/>
  </si>
  <si>
    <r>
      <t>高知県〇○郡○○町字〇</t>
    </r>
    <r>
      <rPr>
        <u/>
        <sz val="11"/>
        <color rgb="FFFF0000"/>
        <rFont val="Century"/>
        <family val="1"/>
      </rPr>
      <t>472</t>
    </r>
    <r>
      <rPr>
        <u/>
        <sz val="11"/>
        <color rgb="FFFF0000"/>
        <rFont val="ＭＳ 明朝"/>
        <family val="1"/>
        <charset val="128"/>
      </rPr>
      <t>　　　30林班1小班24</t>
    </r>
    <rPh sb="5" eb="6">
      <t>グン</t>
    </rPh>
    <rPh sb="8" eb="9">
      <t>チョウ</t>
    </rPh>
    <rPh sb="9" eb="10">
      <t>アザ</t>
    </rPh>
    <phoneticPr fontId="2"/>
  </si>
  <si>
    <t>高知県〇○郡○○町字〇〇〇　　　30林班2小班19</t>
    <rPh sb="5" eb="6">
      <t>グン</t>
    </rPh>
    <rPh sb="8" eb="9">
      <t>チョウ</t>
    </rPh>
    <rPh sb="9" eb="10">
      <t>アザ</t>
    </rPh>
    <phoneticPr fontId="2"/>
  </si>
  <si>
    <r>
      <t>高知県〇○郡○○町字〇</t>
    </r>
    <r>
      <rPr>
        <sz val="11"/>
        <color theme="1"/>
        <rFont val="Century"/>
        <family val="1"/>
      </rPr>
      <t>111-1</t>
    </r>
    <r>
      <rPr>
        <sz val="11"/>
        <color theme="1"/>
        <rFont val="ＭＳ 明朝"/>
        <family val="1"/>
        <charset val="128"/>
      </rPr>
      <t>　　30林班5小班1～7・11-2・17～19・25</t>
    </r>
    <rPh sb="5" eb="6">
      <t>グン</t>
    </rPh>
    <rPh sb="8" eb="9">
      <t>チョウ</t>
    </rPh>
    <rPh sb="9" eb="10">
      <t>アザ</t>
    </rPh>
    <phoneticPr fontId="2"/>
  </si>
  <si>
    <t>○○〇〇〇〇</t>
    <phoneticPr fontId="2"/>
  </si>
  <si>
    <t>チェーンソー購入</t>
    <rPh sb="6" eb="8">
      <t>コウニュウ</t>
    </rPh>
    <phoneticPr fontId="2"/>
  </si>
  <si>
    <r>
      <t>第　</t>
    </r>
    <r>
      <rPr>
        <sz val="12"/>
        <rFont val="ＭＳ 明朝"/>
        <family val="1"/>
        <charset val="128"/>
      </rPr>
      <t>　　</t>
    </r>
    <r>
      <rPr>
        <sz val="12"/>
        <rFont val="游ゴシック"/>
        <family val="3"/>
        <charset val="128"/>
        <scheme val="minor"/>
      </rPr>
      <t>号</t>
    </r>
    <phoneticPr fontId="2"/>
  </si>
  <si>
    <t>〇〇〇〇〇〇〇〇〇〇</t>
    <phoneticPr fontId="2"/>
  </si>
  <si>
    <r>
      <t xml:space="preserve">   </t>
    </r>
    <r>
      <rPr>
        <sz val="12"/>
        <color rgb="FFFF0000"/>
        <rFont val="游ゴシック"/>
        <family val="3"/>
        <charset val="128"/>
        <scheme val="minor"/>
      </rPr>
      <t>代表　〇〇　○○</t>
    </r>
    <phoneticPr fontId="2"/>
  </si>
  <si>
    <r>
      <t xml:space="preserve">   </t>
    </r>
    <r>
      <rPr>
        <sz val="12"/>
        <rFont val="游ゴシック"/>
        <family val="3"/>
        <charset val="128"/>
        <scheme val="minor"/>
      </rPr>
      <t>代表　〇〇〇〇</t>
    </r>
    <phoneticPr fontId="2"/>
  </si>
  <si>
    <t xml:space="preserve">  令和 〇年　〇月　〇日</t>
    <rPh sb="2" eb="4">
      <t>レイワ</t>
    </rPh>
    <rPh sb="6" eb="7">
      <t>ネン</t>
    </rPh>
    <phoneticPr fontId="2"/>
  </si>
  <si>
    <t>（様式第16号）</t>
    <phoneticPr fontId="2"/>
  </si>
  <si>
    <t>　令和7年度　里山林活性化による多面的機能発揮対策交付金に係る採択変更申請書（届出書）</t>
    <rPh sb="1" eb="3">
      <t>レイワ</t>
    </rPh>
    <rPh sb="4" eb="6">
      <t>ネンド</t>
    </rPh>
    <phoneticPr fontId="2"/>
  </si>
  <si>
    <t>５．里山林活性化による多面的機能発揮対策交付金　</t>
    <phoneticPr fontId="2"/>
  </si>
  <si>
    <t>地域活動型（森林資源活用）</t>
  </si>
  <si>
    <t>地域活動型（竹林資源活用）</t>
  </si>
  <si>
    <t>複業実践型</t>
  </si>
  <si>
    <t>（変更後）</t>
  </si>
  <si>
    <t>小　計</t>
  </si>
  <si>
    <t>安全衛生装備</t>
  </si>
  <si>
    <t>購入価格</t>
  </si>
  <si>
    <t>機能強化</t>
    <phoneticPr fontId="2"/>
  </si>
  <si>
    <t>関係人口創出・維持</t>
    <phoneticPr fontId="2"/>
  </si>
  <si>
    <t>資機材等整備
1/2以内</t>
    <rPh sb="3" eb="4">
      <t>トウ</t>
    </rPh>
    <rPh sb="10" eb="12">
      <t>イナイ</t>
    </rPh>
    <phoneticPr fontId="2"/>
  </si>
  <si>
    <r>
      <t xml:space="preserve">資機材等整備
1/3以内
</t>
    </r>
    <r>
      <rPr>
        <sz val="8"/>
        <rFont val="游ゴシック"/>
        <family val="3"/>
        <charset val="128"/>
        <scheme val="minor"/>
      </rPr>
      <t>（林内作業車、薪割り機、薪ストーブ又は炭焼き小屋等）</t>
    </r>
    <rPh sb="3" eb="4">
      <t>トウ</t>
    </rPh>
    <rPh sb="10" eb="12">
      <t>イナイ</t>
    </rPh>
    <rPh sb="37" eb="38">
      <t>トウ</t>
    </rPh>
    <phoneticPr fontId="2"/>
  </si>
  <si>
    <t>区分</t>
    <rPh sb="0" eb="2">
      <t>クブン</t>
    </rPh>
    <phoneticPr fontId="2"/>
  </si>
  <si>
    <t>４．事業費（活動推進費＋各区分計＋資機材等整備（本体購入額）</t>
    <rPh sb="13" eb="15">
      <t>クブン</t>
    </rPh>
    <rPh sb="20" eb="21">
      <t>トウ</t>
    </rPh>
    <phoneticPr fontId="2"/>
  </si>
  <si>
    <t>7.　関係人口創出・維持の相手先及び活動内容</t>
    <phoneticPr fontId="2"/>
  </si>
  <si>
    <t>【地域外関係者の相手先名】</t>
  </si>
  <si>
    <t>【活動内容】（注）地域外関係者との現地確認や活動内容の調整を必ず行うこと。</t>
  </si>
  <si>
    <t>8.資源活用の取組内容</t>
  </si>
  <si>
    <t>【活動内容】（注）利用する資源の範囲及び収益の取扱は森林所有者と事前に協議すること。</t>
  </si>
  <si>
    <t>9．月別スケジュール</t>
    <phoneticPr fontId="2"/>
  </si>
  <si>
    <t>林況調査・境界線への目印設置</t>
    <rPh sb="0" eb="1">
      <t>リン</t>
    </rPh>
    <rPh sb="1" eb="2">
      <t>キョウ</t>
    </rPh>
    <rPh sb="2" eb="4">
      <t>チョウサ</t>
    </rPh>
    <rPh sb="5" eb="8">
      <t>キョウカイセン</t>
    </rPh>
    <rPh sb="10" eb="12">
      <t>メジルシ</t>
    </rPh>
    <rPh sb="12" eb="14">
      <t>セッチ</t>
    </rPh>
    <phoneticPr fontId="2"/>
  </si>
  <si>
    <t>地域活動型（森林資源活用）</t>
    <phoneticPr fontId="2"/>
  </si>
  <si>
    <t>雑草木の刈払い・集積・処理、間伐・搬出</t>
    <rPh sb="0" eb="2">
      <t>ザッソウ</t>
    </rPh>
    <rPh sb="2" eb="3">
      <t>キ</t>
    </rPh>
    <rPh sb="4" eb="5">
      <t>カリ</t>
    </rPh>
    <rPh sb="5" eb="6">
      <t>ハラ</t>
    </rPh>
    <rPh sb="8" eb="10">
      <t>シュウセキ</t>
    </rPh>
    <rPh sb="11" eb="13">
      <t>ショリ</t>
    </rPh>
    <rPh sb="14" eb="16">
      <t>カンバツ</t>
    </rPh>
    <rPh sb="17" eb="19">
      <t>ハンシュツ</t>
    </rPh>
    <phoneticPr fontId="2"/>
  </si>
  <si>
    <t>資源活用の取組</t>
    <rPh sb="0" eb="4">
      <t>シゲンカツヨウ</t>
    </rPh>
    <rPh sb="5" eb="6">
      <t>ト</t>
    </rPh>
    <rPh sb="6" eb="7">
      <t>ク</t>
    </rPh>
    <phoneticPr fontId="2"/>
  </si>
  <si>
    <t>作業道の土留めなど</t>
    <rPh sb="0" eb="3">
      <t>サギョウドウ</t>
    </rPh>
    <rPh sb="4" eb="6">
      <t>ドド</t>
    </rPh>
    <phoneticPr fontId="2"/>
  </si>
  <si>
    <t>出荷、薪利用</t>
    <rPh sb="0" eb="2">
      <t>シュッカ</t>
    </rPh>
    <rPh sb="3" eb="4">
      <t>マキ</t>
    </rPh>
    <rPh sb="4" eb="6">
      <t>リヨウ</t>
    </rPh>
    <phoneticPr fontId="2"/>
  </si>
  <si>
    <t>地域活動型（竹林資源活用）</t>
    <phoneticPr fontId="2"/>
  </si>
  <si>
    <t>枯竹・古竹の除去・集積・処理</t>
    <phoneticPr fontId="2"/>
  </si>
  <si>
    <t>安全講習　　</t>
    <phoneticPr fontId="2"/>
  </si>
  <si>
    <t>林内で階段設置の際活用</t>
    <rPh sb="0" eb="2">
      <t>リンナイ</t>
    </rPh>
    <rPh sb="3" eb="7">
      <t>カイダンセッチ</t>
    </rPh>
    <rPh sb="8" eb="9">
      <t>サイ</t>
    </rPh>
    <rPh sb="9" eb="11">
      <t>カツヨウ</t>
    </rPh>
    <phoneticPr fontId="2"/>
  </si>
  <si>
    <t>複業実践型</t>
    <phoneticPr fontId="2"/>
  </si>
  <si>
    <t xml:space="preserve"> 機能強化</t>
    <phoneticPr fontId="2"/>
  </si>
  <si>
    <t>作業道の改修</t>
    <rPh sb="0" eb="3">
      <t>サギョウドウ</t>
    </rPh>
    <rPh sb="4" eb="6">
      <t>カイシュウ</t>
    </rPh>
    <phoneticPr fontId="2"/>
  </si>
  <si>
    <t xml:space="preserve">  関係人口創出・維持</t>
    <rPh sb="2" eb="4">
      <t>カンケイ</t>
    </rPh>
    <rPh sb="4" eb="6">
      <t>ジンコウ</t>
    </rPh>
    <rPh sb="6" eb="8">
      <t>ソウシュツ</t>
    </rPh>
    <rPh sb="9" eb="11">
      <t>イジ</t>
    </rPh>
    <phoneticPr fontId="2"/>
  </si>
  <si>
    <t>地域外関係者との活動</t>
    <rPh sb="0" eb="2">
      <t>チイキ</t>
    </rPh>
    <rPh sb="2" eb="3">
      <t>ガイ</t>
    </rPh>
    <rPh sb="3" eb="6">
      <t>カンケイシャ</t>
    </rPh>
    <rPh sb="8" eb="10">
      <t>カツドウ</t>
    </rPh>
    <phoneticPr fontId="2"/>
  </si>
  <si>
    <t>地域外関係者と活動後意見交換</t>
    <phoneticPr fontId="2"/>
  </si>
  <si>
    <t>資機材等整備</t>
    <rPh sb="3" eb="4">
      <t>トウ</t>
    </rPh>
    <phoneticPr fontId="2"/>
  </si>
  <si>
    <t>（様式第16号）</t>
  </si>
  <si>
    <r>
      <t>令和</t>
    </r>
    <r>
      <rPr>
        <sz val="12"/>
        <color rgb="FFFF0000"/>
        <rFont val="游ゴシック"/>
        <family val="3"/>
        <charset val="128"/>
        <scheme val="minor"/>
      </rPr>
      <t>〇</t>
    </r>
    <r>
      <rPr>
        <sz val="12"/>
        <color theme="1"/>
        <rFont val="游ゴシック"/>
        <family val="2"/>
        <charset val="128"/>
        <scheme val="minor"/>
      </rPr>
      <t>年度　里山林活性化による多面的機能発揮対策交付金に係る採択変更申請書（届出書）</t>
    </r>
    <phoneticPr fontId="2"/>
  </si>
  <si>
    <t xml:space="preserve">           ○○の森保全の会</t>
    <phoneticPr fontId="2"/>
  </si>
  <si>
    <t>　令和7年○月○日付け　高森緑第○号で採択通知のあった里山林活性化による多面的機能発揮対策交付金を変更したいので、里山林活性化による多面的機能発揮対策実施要領（令和７年３月31日６林整森第266号林野庁長官通知）別紙のⅢの第４の５に基づき、下記のとおり里山林活性化による多面的機能発揮対策交付金の採択の変更を申請する（届け出る）。</t>
    <rPh sb="1" eb="3">
      <t>レイワ</t>
    </rPh>
    <rPh sb="12" eb="13">
      <t>コウ</t>
    </rPh>
    <rPh sb="13" eb="14">
      <t>モリ</t>
    </rPh>
    <rPh sb="14" eb="15">
      <t>ミドリ</t>
    </rPh>
    <phoneticPr fontId="2"/>
  </si>
  <si>
    <r>
      <t>　令和7年○月○日付け○高森緑第○号で採択通知のあった里山林活性化による多面的機能発揮対策交付金を変更したいので、里山林活性化による多面的機能発揮対策実施要領（令和７年３月31日６林整森第266号林野庁長官通知）別紙のⅢの第４の５に基づき、下記のとおり里山林活性化による多面的機能発揮対策交付金の採択の変更を</t>
    </r>
    <r>
      <rPr>
        <sz val="12"/>
        <color rgb="FFFF0000"/>
        <rFont val="游ゴシック"/>
        <family val="3"/>
        <charset val="128"/>
        <scheme val="minor"/>
      </rPr>
      <t>申請する（届け出る）。</t>
    </r>
    <rPh sb="1" eb="3">
      <t>レイワ</t>
    </rPh>
    <phoneticPr fontId="2"/>
  </si>
  <si>
    <t>５．里山林活性化による多面的機能発揮対策交付金　</t>
  </si>
  <si>
    <t>【活動内容】（注）利用する資源の範囲及び収益の取扱は森林所有者と事前に協議すること。</t>
    <phoneticPr fontId="2"/>
  </si>
  <si>
    <t>【活動内容】（注）地域外関係者との現地確認や活動内容の調整を必ず行うこと。</t>
    <phoneticPr fontId="2"/>
  </si>
  <si>
    <t>【地域外関係者の相手先名】</t>
    <phoneticPr fontId="2"/>
  </si>
  <si>
    <t>7月</t>
    <rPh sb="1" eb="2">
      <t>ツキ</t>
    </rPh>
    <phoneticPr fontId="2"/>
  </si>
  <si>
    <t xml:space="preserve">
＊○○町字〇○○の「森林資源活用」2.0ha施業予定していたが、日程調整が困難となり1.0haを次年度で行うよう変更する。（1.0ha、116,000円減額） 
         　　　　　　　　　　　　　　　　　　　　　　　　　　　　　　　　　　　　　　　　　　　　　　　　　　　　　　　　　　　　　　　　　　　　　　　　　　　　　　　　　　　　　　　　　　　　　　　　　　　　　　　　　　　　　　　　　 </t>
    <rPh sb="23" eb="25">
      <t>セギョウ</t>
    </rPh>
    <rPh sb="25" eb="27">
      <t>ヨテイ</t>
    </rPh>
    <rPh sb="33" eb="37">
      <t>ニッテイチョウセイ</t>
    </rPh>
    <rPh sb="38" eb="40">
      <t>コンナン</t>
    </rPh>
    <rPh sb="49" eb="52">
      <t>ジネンド</t>
    </rPh>
    <rPh sb="53" eb="54">
      <t>オコナ</t>
    </rPh>
    <rPh sb="57" eb="59">
      <t>ヘンコウ</t>
    </rPh>
    <rPh sb="77" eb="78">
      <t>ゲン</t>
    </rPh>
    <rPh sb="78" eb="79">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</si>
</sst>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0\)"/>
    <numFmt numFmtId="177" formatCode="#,##0_);\(#,##0\)"/>
    <numFmt numFmtId="178" formatCode="\(0\)"/>
    <numFmt numFmtId="179" formatCode="\(0.0\)"/>
    <numFmt numFmtId="180" formatCode="\(0,000\)"/>
    <numFmt numFmtId="181" formatCode="0.0_);[Red]\(0.0\)"/>
    <numFmt numFmtId="182" formatCode="#,##0_ "/>
    <numFmt numFmtId="183" formatCode="\(#,##0_ \)"/>
  </numFmts>
  <fonts count="3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9"/>
      <color theme="1"/>
      <name val="游ゴシック"/>
      <family val="3"/>
      <charset val="128"/>
      <scheme val="minor"/>
    </font>
    <font>
      <sz val="11"/>
      <color rgb="FFFF0000"/>
      <name val="游ゴシック"/>
      <family val="3"/>
      <charset val="128"/>
      <scheme val="minor"/>
    </font>
    <font>
      <sz val="12"/>
      <color theme="1"/>
      <name val="游ゴシック"/>
      <family val="2"/>
      <charset val="128"/>
      <scheme val="minor"/>
    </font>
    <font>
      <sz val="9"/>
      <color rgb="FFFF0000"/>
      <name val="游ゴシック"/>
      <family val="3"/>
      <charset val="128"/>
      <scheme val="minor"/>
    </font>
    <font>
      <sz val="12"/>
      <color rgb="FFFF0000"/>
      <name val="游ゴシック"/>
      <family val="3"/>
      <charset val="128"/>
      <scheme val="minor"/>
    </font>
    <font>
      <sz val="12"/>
      <color rgb="FFFF0000"/>
      <name val="游ゴシック"/>
      <family val="2"/>
      <charset val="128"/>
      <scheme val="minor"/>
    </font>
    <font>
      <sz val="12"/>
      <name val="游ゴシック"/>
      <family val="3"/>
      <charset val="128"/>
      <scheme val="minor"/>
    </font>
    <font>
      <sz val="12"/>
      <name val="游ゴシック"/>
      <family val="2"/>
      <charset val="128"/>
      <scheme val="minor"/>
    </font>
    <font>
      <sz val="11"/>
      <color rgb="FFFF0000"/>
      <name val="游ゴシック"/>
      <family val="2"/>
      <charset val="128"/>
      <scheme val="minor"/>
    </font>
    <font>
      <u/>
      <sz val="11"/>
      <color rgb="FFFF0000"/>
      <name val="ＭＳ 明朝"/>
      <family val="1"/>
      <charset val="128"/>
    </font>
    <font>
      <u/>
      <sz val="11"/>
      <color theme="1"/>
      <name val="游ゴシック"/>
      <family val="2"/>
      <charset val="128"/>
      <scheme val="minor"/>
    </font>
    <font>
      <sz val="9"/>
      <name val="游ゴシック"/>
      <family val="3"/>
      <charset val="128"/>
      <scheme val="minor"/>
    </font>
    <font>
      <sz val="11"/>
      <name val="游ゴシック"/>
      <family val="3"/>
      <charset val="128"/>
      <scheme val="minor"/>
    </font>
    <font>
      <sz val="11"/>
      <name val="ＭＳ 明朝"/>
      <family val="1"/>
      <charset val="128"/>
    </font>
    <font>
      <sz val="11"/>
      <name val="Century"/>
      <family val="1"/>
    </font>
    <font>
      <sz val="11"/>
      <name val="游ゴシック"/>
      <family val="2"/>
      <charset val="128"/>
      <scheme val="minor"/>
    </font>
    <font>
      <sz val="10"/>
      <name val="游ゴシック"/>
      <family val="3"/>
      <charset val="128"/>
      <scheme val="minor"/>
    </font>
    <font>
      <u/>
      <sz val="11"/>
      <name val="ＭＳ 明朝"/>
      <family val="1"/>
      <charset val="128"/>
    </font>
    <font>
      <u/>
      <sz val="11"/>
      <name val="游ゴシック"/>
      <family val="2"/>
      <charset val="128"/>
      <scheme val="minor"/>
    </font>
    <font>
      <u/>
      <sz val="11"/>
      <color theme="1"/>
      <name val="ＭＳ 明朝"/>
      <family val="1"/>
      <charset val="128"/>
    </font>
    <font>
      <u val="double"/>
      <sz val="12"/>
      <color theme="1"/>
      <name val="游ゴシック"/>
      <family val="3"/>
      <charset val="128"/>
      <scheme val="minor"/>
    </font>
    <font>
      <b/>
      <sz val="20"/>
      <color theme="1"/>
      <name val="HGPｺﾞｼｯｸM"/>
      <family val="3"/>
      <charset val="128"/>
    </font>
    <font>
      <sz val="11"/>
      <color theme="1"/>
      <name val="ＭＳ 明朝"/>
      <family val="1"/>
      <charset val="128"/>
    </font>
    <font>
      <sz val="11"/>
      <color theme="1"/>
      <name val="Century"/>
      <family val="1"/>
    </font>
    <font>
      <sz val="10"/>
      <color theme="1"/>
      <name val="游ゴシック"/>
      <family val="2"/>
      <charset val="128"/>
      <scheme val="minor"/>
    </font>
    <font>
      <sz val="12"/>
      <color theme="1"/>
      <name val="游ゴシック"/>
      <family val="3"/>
      <charset val="128"/>
    </font>
    <font>
      <b/>
      <sz val="12"/>
      <name val="游ゴシック"/>
      <family val="3"/>
      <charset val="128"/>
      <scheme val="minor"/>
    </font>
    <font>
      <sz val="8"/>
      <name val="游ゴシック"/>
      <family val="3"/>
      <charset val="128"/>
      <scheme val="minor"/>
    </font>
    <font>
      <u/>
      <sz val="11"/>
      <color rgb="FFFF0000"/>
      <name val="Century"/>
      <family val="1"/>
    </font>
    <font>
      <sz val="12"/>
      <name val="ＭＳ 明朝"/>
      <family val="1"/>
      <charset val="128"/>
    </font>
    <font>
      <sz val="6"/>
      <name val="游ゴシック"/>
      <family val="3"/>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double">
        <color indexed="64"/>
      </top>
      <bottom style="hair">
        <color indexed="64"/>
      </bottom>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7">
    <xf numFmtId="0" fontId="0" fillId="0" borderId="0" xfId="0">
      <alignment vertical="center"/>
    </xf>
    <xf numFmtId="0" fontId="0" fillId="0" borderId="1" xfId="0" applyBorder="1" applyAlignment="1">
      <alignment horizontal="center" vertical="center"/>
    </xf>
    <xf numFmtId="0" fontId="0" fillId="0" borderId="3" xfId="0" applyBorder="1">
      <alignment vertical="center"/>
    </xf>
    <xf numFmtId="0" fontId="6" fillId="0" borderId="0" xfId="0" applyFont="1">
      <alignment vertical="center"/>
    </xf>
    <xf numFmtId="0" fontId="3" fillId="0" borderId="0" xfId="0" applyFont="1">
      <alignment vertical="center"/>
    </xf>
    <xf numFmtId="0" fontId="0" fillId="0" borderId="8" xfId="0" applyBorder="1">
      <alignment vertical="center"/>
    </xf>
    <xf numFmtId="0" fontId="6" fillId="0" borderId="0" xfId="0" applyFont="1" applyAlignment="1">
      <alignment horizontal="center" vertical="center"/>
    </xf>
    <xf numFmtId="0" fontId="6" fillId="0" borderId="1" xfId="0" applyFont="1" applyBorder="1" applyAlignment="1">
      <alignment horizontal="right" vertical="center"/>
    </xf>
    <xf numFmtId="0" fontId="6" fillId="0" borderId="2" xfId="0" applyFont="1" applyBorder="1"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6" fillId="0" borderId="2" xfId="0" applyFont="1" applyBorder="1" applyAlignment="1">
      <alignment horizontal="center" vertical="center" wrapText="1"/>
    </xf>
    <xf numFmtId="0" fontId="13" fillId="0" borderId="0" xfId="0" applyFont="1">
      <alignment vertical="center"/>
    </xf>
    <xf numFmtId="0" fontId="14" fillId="0" borderId="0" xfId="0" applyFont="1">
      <alignment vertical="center"/>
    </xf>
    <xf numFmtId="177" fontId="0" fillId="0" borderId="0" xfId="0" applyNumberFormat="1">
      <alignment vertical="center"/>
    </xf>
    <xf numFmtId="0" fontId="6" fillId="0" borderId="3" xfId="0" applyFont="1" applyBorder="1" applyAlignment="1">
      <alignment horizontal="right" vertical="center"/>
    </xf>
    <xf numFmtId="0" fontId="15" fillId="0" borderId="9" xfId="0" applyFont="1" applyBorder="1">
      <alignment vertical="center"/>
    </xf>
    <xf numFmtId="38" fontId="6" fillId="0" borderId="0" xfId="0" applyNumberFormat="1" applyFont="1">
      <alignment vertical="center"/>
    </xf>
    <xf numFmtId="0" fontId="25" fillId="0" borderId="0" xfId="0" applyFont="1">
      <alignment vertical="center"/>
    </xf>
    <xf numFmtId="0" fontId="15" fillId="0" borderId="7" xfId="0" applyFont="1" applyBorder="1">
      <alignment vertical="center"/>
    </xf>
    <xf numFmtId="0" fontId="20" fillId="0" borderId="7" xfId="0" applyFont="1" applyBorder="1">
      <alignment vertical="center"/>
    </xf>
    <xf numFmtId="38" fontId="10" fillId="2" borderId="22" xfId="1" applyFont="1" applyFill="1" applyBorder="1" applyAlignment="1">
      <alignment horizontal="center" vertical="center" shrinkToFit="1"/>
    </xf>
    <xf numFmtId="38" fontId="10" fillId="2" borderId="26" xfId="1" applyFont="1" applyFill="1" applyBorder="1" applyAlignment="1">
      <alignment horizontal="center" vertical="center" shrinkToFit="1"/>
    </xf>
    <xf numFmtId="0" fontId="29" fillId="0" borderId="2" xfId="0" applyFont="1" applyBorder="1" applyAlignment="1">
      <alignment horizontal="center" vertical="center" wrapText="1"/>
    </xf>
    <xf numFmtId="0" fontId="29" fillId="0" borderId="2" xfId="0" applyFont="1" applyBorder="1" applyAlignment="1">
      <alignment horizontal="center" vertical="center"/>
    </xf>
    <xf numFmtId="179" fontId="10" fillId="0" borderId="24" xfId="0" applyNumberFormat="1" applyFont="1" applyBorder="1" applyAlignment="1">
      <alignment horizontal="center" vertical="center"/>
    </xf>
    <xf numFmtId="183" fontId="10" fillId="0" borderId="21" xfId="1" applyNumberFormat="1" applyFont="1" applyFill="1" applyBorder="1">
      <alignment vertical="center"/>
    </xf>
    <xf numFmtId="183" fontId="10" fillId="0" borderId="22" xfId="1" applyNumberFormat="1" applyFont="1" applyFill="1" applyBorder="1" applyAlignment="1">
      <alignment horizontal="center" vertical="center"/>
    </xf>
    <xf numFmtId="183" fontId="10" fillId="0" borderId="15" xfId="1" applyNumberFormat="1" applyFont="1" applyFill="1" applyBorder="1" applyProtection="1">
      <alignment vertical="center"/>
    </xf>
    <xf numFmtId="183" fontId="10" fillId="0" borderId="21" xfId="1" applyNumberFormat="1" applyFont="1" applyFill="1" applyBorder="1" applyAlignment="1">
      <alignment vertical="center" shrinkToFit="1"/>
    </xf>
    <xf numFmtId="183" fontId="10" fillId="4" borderId="25" xfId="1" applyNumberFormat="1" applyFont="1" applyFill="1" applyBorder="1" applyAlignment="1">
      <alignment horizontal="center" vertical="center" shrinkToFit="1"/>
    </xf>
    <xf numFmtId="0" fontId="10" fillId="0" borderId="23" xfId="0" applyFont="1" applyBorder="1" applyAlignment="1">
      <alignment horizontal="center" vertical="center"/>
    </xf>
    <xf numFmtId="0" fontId="10" fillId="0" borderId="19" xfId="0" applyFont="1" applyBorder="1" applyAlignment="1">
      <alignment horizontal="center" vertical="center"/>
    </xf>
    <xf numFmtId="181" fontId="10" fillId="0" borderId="16" xfId="0" applyNumberFormat="1" applyFont="1" applyBorder="1" applyAlignment="1">
      <alignment horizontal="center" vertical="center"/>
    </xf>
    <xf numFmtId="38" fontId="10" fillId="0" borderId="3" xfId="1" applyFont="1" applyFill="1" applyBorder="1">
      <alignment vertical="center"/>
    </xf>
    <xf numFmtId="179" fontId="10" fillId="0" borderId="25" xfId="0" applyNumberFormat="1" applyFont="1" applyBorder="1" applyAlignment="1">
      <alignment horizontal="center" vertical="center"/>
    </xf>
    <xf numFmtId="49" fontId="10" fillId="0" borderId="16" xfId="0" applyNumberFormat="1" applyFont="1" applyBorder="1" applyAlignment="1">
      <alignment horizontal="center" vertical="center"/>
    </xf>
    <xf numFmtId="183" fontId="10" fillId="0" borderId="21" xfId="1" applyNumberFormat="1" applyFont="1" applyFill="1" applyBorder="1" applyProtection="1">
      <alignment vertical="center"/>
    </xf>
    <xf numFmtId="182" fontId="10" fillId="0" borderId="37" xfId="0" applyNumberFormat="1" applyFont="1" applyBorder="1" applyAlignment="1">
      <alignment horizontal="center" vertical="center"/>
    </xf>
    <xf numFmtId="38" fontId="10" fillId="0" borderId="38" xfId="1" applyFont="1" applyFill="1" applyBorder="1" applyAlignment="1" applyProtection="1">
      <alignment horizontal="right" vertical="center"/>
    </xf>
    <xf numFmtId="38" fontId="10" fillId="0" borderId="3" xfId="1" applyFont="1" applyFill="1" applyBorder="1" applyProtection="1">
      <alignment vertical="center"/>
    </xf>
    <xf numFmtId="38" fontId="10" fillId="0" borderId="3" xfId="1" applyFont="1" applyFill="1" applyBorder="1" applyAlignment="1">
      <alignment vertical="center" shrinkToFit="1"/>
    </xf>
    <xf numFmtId="49" fontId="10" fillId="0" borderId="27" xfId="0" applyNumberFormat="1" applyFont="1" applyBorder="1" applyAlignment="1">
      <alignment horizontal="center" vertical="center"/>
    </xf>
    <xf numFmtId="49" fontId="10" fillId="0" borderId="28" xfId="0" applyNumberFormat="1" applyFont="1" applyBorder="1" applyAlignment="1">
      <alignment horizontal="center" vertical="center"/>
    </xf>
    <xf numFmtId="0" fontId="10" fillId="0" borderId="21" xfId="0" applyFont="1" applyBorder="1" applyAlignment="1">
      <alignment horizontal="center" vertical="center"/>
    </xf>
    <xf numFmtId="179" fontId="10" fillId="0" borderId="21" xfId="0" applyNumberFormat="1" applyFont="1" applyBorder="1" applyAlignment="1">
      <alignment horizontal="center" vertical="center"/>
    </xf>
    <xf numFmtId="0" fontId="10" fillId="0" borderId="3" xfId="0" applyFont="1" applyBorder="1" applyAlignment="1">
      <alignment horizontal="center" vertical="center"/>
    </xf>
    <xf numFmtId="181" fontId="10" fillId="0" borderId="3" xfId="0" applyNumberFormat="1" applyFont="1" applyBorder="1" applyAlignment="1">
      <alignment horizontal="center" vertical="center"/>
    </xf>
    <xf numFmtId="0" fontId="10" fillId="0" borderId="45" xfId="0" applyFont="1" applyBorder="1" applyAlignment="1">
      <alignment horizontal="center" vertical="center"/>
    </xf>
    <xf numFmtId="183" fontId="10" fillId="0" borderId="15" xfId="1" applyNumberFormat="1" applyFont="1" applyFill="1" applyBorder="1">
      <alignment vertical="center"/>
    </xf>
    <xf numFmtId="38" fontId="10" fillId="0" borderId="38" xfId="1" applyFont="1" applyFill="1" applyBorder="1">
      <alignment vertical="center"/>
    </xf>
    <xf numFmtId="0" fontId="10" fillId="0" borderId="3" xfId="0" applyFont="1" applyBorder="1" applyAlignment="1">
      <alignment horizontal="right" vertical="center"/>
    </xf>
    <xf numFmtId="0" fontId="10" fillId="0" borderId="1" xfId="0" applyFont="1" applyBorder="1" applyAlignment="1">
      <alignment horizontal="right" vertical="center"/>
    </xf>
    <xf numFmtId="0" fontId="16" fillId="0" borderId="8" xfId="0" applyFont="1" applyBorder="1">
      <alignment vertical="center"/>
    </xf>
    <xf numFmtId="0" fontId="16" fillId="0" borderId="15" xfId="0" applyFont="1" applyBorder="1">
      <alignment vertical="center"/>
    </xf>
    <xf numFmtId="0" fontId="16" fillId="0" borderId="3" xfId="0" applyFont="1" applyBorder="1">
      <alignment vertical="center"/>
    </xf>
    <xf numFmtId="0" fontId="10" fillId="0" borderId="15" xfId="0" applyFont="1" applyBorder="1" applyAlignment="1">
      <alignment horizontal="center" vertical="center"/>
    </xf>
    <xf numFmtId="183" fontId="10" fillId="0" borderId="25" xfId="1" applyNumberFormat="1" applyFont="1" applyFill="1" applyBorder="1" applyAlignment="1">
      <alignment horizontal="center" vertical="center" shrinkToFit="1"/>
    </xf>
    <xf numFmtId="38" fontId="10" fillId="0" borderId="16" xfId="1" applyFont="1" applyFill="1" applyBorder="1" applyAlignment="1">
      <alignment horizontal="center" vertical="center" shrinkToFit="1"/>
    </xf>
    <xf numFmtId="0" fontId="0" fillId="0" borderId="35" xfId="0" applyBorder="1" applyAlignment="1">
      <alignment vertical="center" wrapText="1"/>
    </xf>
    <xf numFmtId="0" fontId="0" fillId="0" borderId="19" xfId="0" applyBorder="1" applyAlignment="1">
      <alignment vertical="center" wrapText="1"/>
    </xf>
    <xf numFmtId="0" fontId="16" fillId="0" borderId="1" xfId="0" applyFont="1" applyBorder="1" applyAlignment="1">
      <alignment horizontal="center" vertical="center"/>
    </xf>
    <xf numFmtId="0" fontId="16" fillId="0" borderId="7" xfId="0" applyFont="1" applyBorder="1">
      <alignment vertical="center"/>
    </xf>
    <xf numFmtId="0" fontId="16" fillId="0" borderId="35" xfId="0" applyFont="1" applyBorder="1" applyAlignment="1">
      <alignment vertical="center" wrapText="1"/>
    </xf>
    <xf numFmtId="0" fontId="20" fillId="0" borderId="9" xfId="0" applyFont="1" applyBorder="1">
      <alignment vertical="center"/>
    </xf>
    <xf numFmtId="0" fontId="16" fillId="0" borderId="19" xfId="0" applyFont="1" applyBorder="1" applyAlignment="1">
      <alignment vertical="center" wrapText="1"/>
    </xf>
    <xf numFmtId="0" fontId="16" fillId="0" borderId="38" xfId="0" applyFont="1" applyBorder="1">
      <alignment vertical="center"/>
    </xf>
    <xf numFmtId="0" fontId="6" fillId="0" borderId="31" xfId="0" applyFont="1" applyBorder="1">
      <alignment vertical="center"/>
    </xf>
    <xf numFmtId="0" fontId="6" fillId="0" borderId="17" xfId="0" applyFont="1" applyBorder="1">
      <alignment vertical="center"/>
    </xf>
    <xf numFmtId="0" fontId="13" fillId="0" borderId="29" xfId="0" applyFont="1" applyBorder="1">
      <alignment vertical="center"/>
    </xf>
    <xf numFmtId="0" fontId="23" fillId="0" borderId="29" xfId="0" applyFont="1" applyBorder="1">
      <alignment vertical="center"/>
    </xf>
    <xf numFmtId="0" fontId="14" fillId="0" borderId="29" xfId="0" applyFont="1" applyBorder="1">
      <alignment vertical="center"/>
    </xf>
    <xf numFmtId="0" fontId="0" fillId="0" borderId="29" xfId="0" applyBorder="1">
      <alignment vertical="center"/>
    </xf>
    <xf numFmtId="0" fontId="6" fillId="0" borderId="29" xfId="0" applyFont="1" applyBorder="1">
      <alignment vertical="center"/>
    </xf>
    <xf numFmtId="0" fontId="6" fillId="0" borderId="18" xfId="0" applyFont="1" applyBorder="1">
      <alignment vertical="center"/>
    </xf>
    <xf numFmtId="0" fontId="6" fillId="0" borderId="35" xfId="0" applyFont="1" applyBorder="1">
      <alignment vertical="center"/>
    </xf>
    <xf numFmtId="0" fontId="21" fillId="0" borderId="0" xfId="0" applyFont="1">
      <alignment vertical="center"/>
    </xf>
    <xf numFmtId="0" fontId="22" fillId="0" borderId="0" xfId="0" applyFont="1">
      <alignment vertical="center"/>
    </xf>
    <xf numFmtId="0" fontId="17" fillId="0" borderId="0" xfId="0" applyFont="1">
      <alignment vertical="center"/>
    </xf>
    <xf numFmtId="0" fontId="19" fillId="0" borderId="0" xfId="0" applyFont="1">
      <alignment vertical="center"/>
    </xf>
    <xf numFmtId="0" fontId="6" fillId="0" borderId="19" xfId="0" applyFont="1" applyBorder="1">
      <alignment vertical="center"/>
    </xf>
    <xf numFmtId="0" fontId="26" fillId="0" borderId="30" xfId="0" applyFont="1" applyBorder="1">
      <alignment vertical="center"/>
    </xf>
    <xf numFmtId="0" fontId="17" fillId="0" borderId="30" xfId="0" applyFont="1" applyBorder="1">
      <alignment vertical="center"/>
    </xf>
    <xf numFmtId="0" fontId="19" fillId="0" borderId="30" xfId="0" applyFont="1" applyBorder="1">
      <alignment vertical="center"/>
    </xf>
    <xf numFmtId="0" fontId="14" fillId="0" borderId="30" xfId="0" applyFont="1" applyBorder="1">
      <alignment vertical="center"/>
    </xf>
    <xf numFmtId="0" fontId="6" fillId="0" borderId="30" xfId="0" applyFont="1" applyBorder="1">
      <alignment vertical="center"/>
    </xf>
    <xf numFmtId="0" fontId="6" fillId="0" borderId="20" xfId="0" applyFont="1" applyBorder="1">
      <alignment vertical="center"/>
    </xf>
    <xf numFmtId="0" fontId="4" fillId="0" borderId="0" xfId="0" applyFont="1" applyAlignment="1">
      <alignment horizontal="center" vertical="center" wrapText="1"/>
    </xf>
    <xf numFmtId="49" fontId="9" fillId="0" borderId="0" xfId="0" applyNumberFormat="1" applyFont="1" applyAlignment="1">
      <alignment horizontal="center" vertical="center"/>
    </xf>
    <xf numFmtId="179" fontId="6" fillId="0" borderId="0" xfId="0" applyNumberFormat="1" applyFont="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15" fillId="0" borderId="21" xfId="0" applyFont="1" applyBorder="1">
      <alignment vertical="center"/>
    </xf>
    <xf numFmtId="0" fontId="16" fillId="0" borderId="8" xfId="0" applyFont="1" applyBorder="1" applyAlignment="1"/>
    <xf numFmtId="0" fontId="15" fillId="0" borderId="12" xfId="0" applyFont="1" applyBorder="1">
      <alignment vertical="center"/>
    </xf>
    <xf numFmtId="0" fontId="15" fillId="0" borderId="14" xfId="0" applyFont="1" applyBorder="1">
      <alignment vertical="center"/>
    </xf>
    <xf numFmtId="0" fontId="15" fillId="0" borderId="38" xfId="0" applyFont="1" applyBorder="1">
      <alignment vertical="center"/>
    </xf>
    <xf numFmtId="0" fontId="20" fillId="0" borderId="7" xfId="0" applyFont="1" applyBorder="1" applyAlignment="1"/>
    <xf numFmtId="0" fontId="7" fillId="0" borderId="7" xfId="0" applyFont="1" applyBorder="1">
      <alignment vertical="center"/>
    </xf>
    <xf numFmtId="180" fontId="19" fillId="4" borderId="0" xfId="0" applyNumberFormat="1" applyFont="1" applyFill="1" applyAlignment="1">
      <alignment horizontal="center" vertical="center"/>
    </xf>
    <xf numFmtId="38" fontId="0" fillId="2" borderId="0" xfId="0" applyNumberFormat="1" applyFill="1" applyAlignment="1">
      <alignment horizontal="center" vertical="center"/>
    </xf>
    <xf numFmtId="0" fontId="0" fillId="2" borderId="0" xfId="0" applyFill="1" applyAlignment="1">
      <alignment horizontal="center" vertical="center"/>
    </xf>
    <xf numFmtId="38" fontId="0" fillId="3" borderId="0" xfId="0" applyNumberFormat="1" applyFill="1"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9" fillId="0" borderId="0" xfId="0" applyFont="1" applyAlignment="1">
      <alignment horizontal="right" vertical="center"/>
    </xf>
    <xf numFmtId="0" fontId="8"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lignment vertical="center"/>
    </xf>
    <xf numFmtId="0" fontId="0" fillId="0" borderId="0" xfId="0">
      <alignment vertical="center"/>
    </xf>
    <xf numFmtId="0" fontId="6" fillId="0" borderId="0" xfId="0" applyFont="1" applyAlignment="1">
      <alignment horizontal="left" vertical="center" wrapText="1"/>
    </xf>
    <xf numFmtId="0" fontId="12" fillId="0" borderId="17" xfId="0" applyFont="1" applyBorder="1" applyAlignment="1">
      <alignment horizontal="left" vertical="center" wrapText="1"/>
    </xf>
    <xf numFmtId="0" fontId="12" fillId="0" borderId="29" xfId="0" applyFont="1" applyBorder="1" applyAlignment="1">
      <alignment horizontal="left" vertical="center" wrapText="1"/>
    </xf>
    <xf numFmtId="0" fontId="12" fillId="0" borderId="18" xfId="0" applyFont="1" applyBorder="1" applyAlignment="1">
      <alignment horizontal="left" vertical="center" wrapText="1"/>
    </xf>
    <xf numFmtId="0" fontId="12" fillId="0" borderId="35" xfId="0" applyFont="1" applyBorder="1" applyAlignment="1">
      <alignment horizontal="left" vertical="center" wrapText="1"/>
    </xf>
    <xf numFmtId="0" fontId="12" fillId="0" borderId="0" xfId="0" applyFont="1" applyAlignment="1">
      <alignment horizontal="left" vertical="center" wrapText="1"/>
    </xf>
    <xf numFmtId="0" fontId="12" fillId="0" borderId="31" xfId="0" applyFont="1" applyBorder="1" applyAlignment="1">
      <alignment horizontal="left" vertical="center" wrapText="1"/>
    </xf>
    <xf numFmtId="0" fontId="0" fillId="0" borderId="35" xfId="0" applyBorder="1" applyAlignment="1">
      <alignment horizontal="left" vertical="center" wrapText="1"/>
    </xf>
    <xf numFmtId="0" fontId="0" fillId="0" borderId="0" xfId="0" applyAlignment="1">
      <alignment horizontal="left" vertical="center" wrapText="1"/>
    </xf>
    <xf numFmtId="0" fontId="0" fillId="0" borderId="31" xfId="0" applyBorder="1" applyAlignment="1">
      <alignment horizontal="left" vertical="center" wrapText="1"/>
    </xf>
    <xf numFmtId="0" fontId="0" fillId="0" borderId="19" xfId="0" applyBorder="1" applyAlignment="1">
      <alignment horizontal="left" vertical="center" wrapText="1"/>
    </xf>
    <xf numFmtId="0" fontId="0" fillId="0" borderId="30" xfId="0" applyBorder="1" applyAlignment="1">
      <alignment horizontal="left" vertical="center" wrapText="1"/>
    </xf>
    <xf numFmtId="0" fontId="0" fillId="0" borderId="20" xfId="0" applyBorder="1" applyAlignment="1">
      <alignment horizontal="left" vertical="center"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176" fontId="10" fillId="0" borderId="18" xfId="0" applyNumberFormat="1" applyFont="1" applyBorder="1" applyAlignment="1">
      <alignment horizontal="center" vertical="center"/>
    </xf>
    <xf numFmtId="176" fontId="10" fillId="0" borderId="20" xfId="0" applyNumberFormat="1"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30" fillId="0" borderId="46"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49"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35" xfId="0" applyFont="1" applyBorder="1" applyAlignment="1">
      <alignment horizontal="center" vertical="center"/>
    </xf>
    <xf numFmtId="0" fontId="16" fillId="0" borderId="17" xfId="0" applyFont="1" applyBorder="1" applyAlignment="1">
      <alignment horizontal="center" vertical="center" wrapText="1"/>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34" fillId="0" borderId="43" xfId="0" applyFont="1" applyBorder="1" applyAlignment="1">
      <alignment horizontal="center" vertical="center" textRotation="255"/>
    </xf>
    <xf numFmtId="0" fontId="34" fillId="0" borderId="39" xfId="0" applyFont="1" applyBorder="1" applyAlignment="1">
      <alignment horizontal="center" vertical="center" textRotation="255"/>
    </xf>
    <xf numFmtId="0" fontId="10" fillId="0" borderId="8" xfId="0" applyFont="1" applyBorder="1" applyAlignment="1">
      <alignment horizontal="left" vertical="center" wrapText="1"/>
    </xf>
    <xf numFmtId="0" fontId="10" fillId="0" borderId="3" xfId="0" applyFont="1" applyBorder="1" applyAlignment="1">
      <alignment horizontal="left" vertical="center" wrapText="1"/>
    </xf>
    <xf numFmtId="38" fontId="10" fillId="0" borderId="17" xfId="1" applyFont="1" applyFill="1" applyBorder="1" applyAlignment="1">
      <alignment horizontal="center" vertical="center"/>
    </xf>
    <xf numFmtId="38" fontId="10" fillId="0" borderId="29" xfId="1" applyFont="1" applyFill="1" applyBorder="1" applyAlignment="1">
      <alignment horizontal="center" vertical="center"/>
    </xf>
    <xf numFmtId="38" fontId="10" fillId="0" borderId="18" xfId="1" applyFont="1" applyFill="1" applyBorder="1" applyAlignment="1">
      <alignment horizontal="center" vertical="center"/>
    </xf>
    <xf numFmtId="38" fontId="10" fillId="0" borderId="19" xfId="1" applyFont="1" applyFill="1" applyBorder="1" applyAlignment="1">
      <alignment horizontal="center" vertical="center"/>
    </xf>
    <xf numFmtId="38" fontId="10" fillId="0" borderId="30" xfId="1" applyFont="1" applyFill="1" applyBorder="1" applyAlignment="1">
      <alignment horizontal="center" vertical="center"/>
    </xf>
    <xf numFmtId="38" fontId="10" fillId="0" borderId="20" xfId="1" applyFont="1" applyFill="1" applyBorder="1" applyAlignment="1">
      <alignment horizontal="center" vertical="center"/>
    </xf>
    <xf numFmtId="0" fontId="10" fillId="0" borderId="0" xfId="0" applyFont="1" applyAlignment="1">
      <alignment horizontal="center" vertical="center"/>
    </xf>
    <xf numFmtId="0" fontId="10" fillId="0" borderId="3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43" xfId="0" applyFont="1" applyBorder="1" applyAlignment="1">
      <alignment horizontal="center" vertical="center"/>
    </xf>
    <xf numFmtId="0" fontId="10" fillId="0" borderId="39" xfId="0" applyFont="1" applyBorder="1" applyAlignment="1">
      <alignment horizontal="center" vertical="center"/>
    </xf>
    <xf numFmtId="49" fontId="10" fillId="0" borderId="43" xfId="0" applyNumberFormat="1" applyFont="1" applyBorder="1" applyAlignment="1">
      <alignment horizontal="center" vertical="center" textRotation="255"/>
    </xf>
    <xf numFmtId="49" fontId="10" fillId="0" borderId="44" xfId="0" applyNumberFormat="1" applyFont="1" applyBorder="1" applyAlignment="1">
      <alignment horizontal="center" vertical="center" textRotation="255"/>
    </xf>
    <xf numFmtId="49" fontId="10" fillId="0" borderId="39" xfId="0" applyNumberFormat="1" applyFont="1" applyBorder="1" applyAlignment="1">
      <alignment horizontal="center" vertical="center" textRotation="255"/>
    </xf>
    <xf numFmtId="178" fontId="10" fillId="0" borderId="17" xfId="1" applyNumberFormat="1" applyFont="1" applyFill="1" applyBorder="1" applyAlignment="1">
      <alignment vertical="center"/>
    </xf>
    <xf numFmtId="0" fontId="16" fillId="0" borderId="18" xfId="0" applyFont="1" applyBorder="1">
      <alignment vertical="center"/>
    </xf>
    <xf numFmtId="0" fontId="16" fillId="0" borderId="35" xfId="0" applyFont="1" applyBorder="1">
      <alignment vertical="center"/>
    </xf>
    <xf numFmtId="0" fontId="16" fillId="0" borderId="31" xfId="0" applyFont="1" applyBorder="1">
      <alignment vertical="center"/>
    </xf>
    <xf numFmtId="0" fontId="16" fillId="0" borderId="19" xfId="0" applyFont="1" applyBorder="1">
      <alignment vertical="center"/>
    </xf>
    <xf numFmtId="0" fontId="16" fillId="0" borderId="20" xfId="0" applyFont="1" applyBorder="1">
      <alignment vertical="center"/>
    </xf>
    <xf numFmtId="0" fontId="10" fillId="0" borderId="23" xfId="0" applyFont="1" applyBorder="1" applyAlignment="1">
      <alignment horizontal="center" vertical="center"/>
    </xf>
    <xf numFmtId="0" fontId="10" fillId="0" borderId="40" xfId="0" applyFont="1" applyBorder="1" applyAlignment="1">
      <alignment horizontal="center" vertical="center"/>
    </xf>
    <xf numFmtId="0" fontId="10" fillId="0" borderId="36"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8" xfId="0" applyFont="1" applyBorder="1" applyAlignment="1">
      <alignment horizontal="center" vertical="center"/>
    </xf>
    <xf numFmtId="0" fontId="10" fillId="0" borderId="3" xfId="0" applyFont="1" applyBorder="1" applyAlignment="1">
      <alignment horizontal="center" vertical="center"/>
    </xf>
    <xf numFmtId="179" fontId="10" fillId="0" borderId="17" xfId="0" applyNumberFormat="1" applyFont="1" applyBorder="1" applyAlignment="1">
      <alignment horizontal="center" vertical="center"/>
    </xf>
    <xf numFmtId="179" fontId="10" fillId="0" borderId="29" xfId="0" applyNumberFormat="1" applyFont="1" applyBorder="1" applyAlignment="1">
      <alignment horizontal="center" vertical="center"/>
    </xf>
    <xf numFmtId="179" fontId="10" fillId="0" borderId="18" xfId="0" applyNumberFormat="1" applyFont="1" applyBorder="1" applyAlignment="1">
      <alignment horizontal="center" vertical="center"/>
    </xf>
    <xf numFmtId="179" fontId="10" fillId="0" borderId="19" xfId="0" applyNumberFormat="1" applyFont="1" applyBorder="1" applyAlignment="1">
      <alignment horizontal="center" vertical="center"/>
    </xf>
    <xf numFmtId="179" fontId="10" fillId="0" borderId="30" xfId="0" applyNumberFormat="1" applyFont="1" applyBorder="1" applyAlignment="1">
      <alignment horizontal="center" vertical="center"/>
    </xf>
    <xf numFmtId="179" fontId="10" fillId="0" borderId="20" xfId="0" applyNumberFormat="1" applyFont="1" applyBorder="1" applyAlignment="1">
      <alignment horizontal="center" vertical="center"/>
    </xf>
    <xf numFmtId="0" fontId="6" fillId="0" borderId="30" xfId="0" applyFont="1" applyBorder="1" applyAlignment="1">
      <alignment horizontal="left" vertical="center"/>
    </xf>
    <xf numFmtId="0" fontId="6" fillId="0" borderId="32" xfId="0" applyFont="1" applyBorder="1" applyAlignment="1">
      <alignment horizontal="center" vertical="center"/>
    </xf>
    <xf numFmtId="0" fontId="6" fillId="0" borderId="34" xfId="0" applyFont="1" applyBorder="1" applyAlignment="1">
      <alignment horizontal="center" vertical="center"/>
    </xf>
    <xf numFmtId="0" fontId="16" fillId="0" borderId="52" xfId="0" applyFont="1" applyBorder="1" applyAlignment="1">
      <alignment horizontal="center" vertical="center" wrapText="1"/>
    </xf>
    <xf numFmtId="0" fontId="16" fillId="0" borderId="54" xfId="0" applyFont="1" applyBorder="1" applyAlignment="1">
      <alignment horizontal="center" vertical="center" wrapText="1"/>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5" fillId="0" borderId="52" xfId="0" applyFont="1" applyBorder="1" applyAlignment="1">
      <alignment horizontal="left" vertical="center" wrapText="1"/>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6" fillId="0" borderId="33" xfId="0" applyFont="1" applyBorder="1" applyAlignment="1">
      <alignment horizontal="center" vertic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0" fillId="0" borderId="19" xfId="0" applyFont="1" applyBorder="1" applyAlignment="1">
      <alignment horizontal="left" vertical="center"/>
    </xf>
    <xf numFmtId="0" fontId="10" fillId="0" borderId="30" xfId="0" applyFont="1" applyBorder="1" applyAlignment="1">
      <alignment horizontal="left" vertical="center"/>
    </xf>
    <xf numFmtId="0" fontId="10" fillId="0" borderId="20" xfId="0" applyFont="1" applyBorder="1" applyAlignment="1">
      <alignment horizontal="left" vertical="center"/>
    </xf>
    <xf numFmtId="0" fontId="0" fillId="0" borderId="17" xfId="0" applyBorder="1" applyAlignment="1">
      <alignment horizontal="left" vertical="center" wrapText="1"/>
    </xf>
    <xf numFmtId="0" fontId="0" fillId="0" borderId="29" xfId="0" applyBorder="1" applyAlignment="1">
      <alignment horizontal="left" vertical="center" wrapText="1"/>
    </xf>
    <xf numFmtId="0" fontId="0" fillId="0" borderId="18" xfId="0" applyBorder="1" applyAlignment="1">
      <alignment horizontal="left" vertical="center" wrapText="1"/>
    </xf>
    <xf numFmtId="0" fontId="0" fillId="3" borderId="0" xfId="0" applyFill="1" applyAlignment="1">
      <alignment horizontal="center" vertical="center"/>
    </xf>
    <xf numFmtId="0" fontId="6" fillId="0" borderId="17" xfId="0" applyFont="1" applyBorder="1" applyAlignment="1">
      <alignment horizontal="left" vertical="center" wrapText="1"/>
    </xf>
    <xf numFmtId="0" fontId="6" fillId="0" borderId="29"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30" xfId="0" applyFont="1" applyBorder="1" applyAlignment="1">
      <alignment horizontal="left" vertical="center" wrapText="1"/>
    </xf>
    <xf numFmtId="0" fontId="6" fillId="0" borderId="20" xfId="0" applyFont="1" applyBorder="1" applyAlignment="1">
      <alignment horizontal="left" vertical="center" wrapTex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11" fillId="0" borderId="0" xfId="0" applyFont="1" applyAlignment="1">
      <alignment horizontal="right" vertical="center"/>
    </xf>
    <xf numFmtId="0" fontId="10" fillId="0" borderId="0" xfId="0" applyFont="1" applyAlignment="1">
      <alignment horizontal="right" vertical="center"/>
    </xf>
    <xf numFmtId="0" fontId="6" fillId="0" borderId="29" xfId="0" applyFont="1" applyBorder="1" applyAlignment="1">
      <alignment horizontal="left" vertical="center"/>
    </xf>
    <xf numFmtId="0" fontId="0" fillId="0" borderId="17" xfId="0" applyBorder="1" applyAlignment="1">
      <alignment horizontal="center" vertical="center"/>
    </xf>
    <xf numFmtId="0" fontId="0" fillId="0" borderId="29" xfId="0" applyBorder="1" applyAlignment="1">
      <alignment horizontal="center" vertical="center"/>
    </xf>
    <xf numFmtId="0" fontId="0" fillId="0" borderId="18" xfId="0" applyBorder="1" applyAlignment="1">
      <alignment horizontal="center" vertical="center"/>
    </xf>
    <xf numFmtId="0" fontId="0" fillId="0" borderId="35"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19" xfId="0"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xf>
    <xf numFmtId="0" fontId="0" fillId="0" borderId="50" xfId="0" applyBorder="1" applyAlignment="1">
      <alignment horizontal="left" vertical="center" wrapText="1"/>
    </xf>
    <xf numFmtId="0" fontId="0" fillId="0" borderId="51" xfId="0" applyBorder="1" applyAlignment="1">
      <alignment horizontal="left" vertical="center" wrapText="1"/>
    </xf>
    <xf numFmtId="0" fontId="0" fillId="0" borderId="1" xfId="0" applyBorder="1" applyAlignment="1">
      <alignment horizontal="center" vertical="center"/>
    </xf>
    <xf numFmtId="0" fontId="28" fillId="0" borderId="17"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0" xfId="0" applyFont="1" applyAlignment="1">
      <alignment horizontal="center" vertical="center" wrapText="1"/>
    </xf>
    <xf numFmtId="0" fontId="28" fillId="0" borderId="31"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20" xfId="0" applyFont="1" applyBorder="1" applyAlignment="1">
      <alignment horizontal="center" vertic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16" fillId="0" borderId="1" xfId="0" applyFont="1" applyBorder="1" applyAlignment="1">
      <alignment horizontal="center" vertical="center"/>
    </xf>
    <xf numFmtId="0" fontId="16" fillId="0" borderId="17" xfId="0" applyFont="1" applyBorder="1" applyAlignment="1">
      <alignment horizontal="center" vertical="center"/>
    </xf>
    <xf numFmtId="0" fontId="16" fillId="0" borderId="29" xfId="0" applyFont="1" applyBorder="1" applyAlignment="1">
      <alignment horizontal="center" vertical="center"/>
    </xf>
    <xf numFmtId="0" fontId="16" fillId="0" borderId="35" xfId="0" applyFont="1" applyBorder="1" applyAlignment="1">
      <alignment horizontal="center" vertical="center"/>
    </xf>
    <xf numFmtId="0" fontId="16" fillId="0" borderId="0" xfId="0" applyFont="1" applyAlignment="1">
      <alignment horizontal="center" vertical="center"/>
    </xf>
    <xf numFmtId="0" fontId="16" fillId="0" borderId="31" xfId="0" applyFont="1" applyBorder="1" applyAlignment="1">
      <alignment horizontal="center" vertical="center"/>
    </xf>
    <xf numFmtId="0" fontId="16" fillId="0" borderId="30" xfId="0" applyFont="1" applyBorder="1" applyAlignment="1">
      <alignment horizontal="center" vertical="center"/>
    </xf>
    <xf numFmtId="0" fontId="16" fillId="0" borderId="17" xfId="0" applyFont="1" applyBorder="1" applyAlignment="1">
      <alignment horizontal="left" vertical="center" wrapText="1"/>
    </xf>
    <xf numFmtId="0" fontId="16" fillId="0" borderId="29" xfId="0" applyFont="1" applyBorder="1" applyAlignment="1">
      <alignment horizontal="left" vertical="center" wrapText="1"/>
    </xf>
    <xf numFmtId="0" fontId="16" fillId="0" borderId="18" xfId="0" applyFont="1" applyBorder="1" applyAlignment="1">
      <alignment horizontal="left" vertical="center" wrapText="1"/>
    </xf>
    <xf numFmtId="0" fontId="16" fillId="0" borderId="35" xfId="0" applyFont="1" applyBorder="1" applyAlignment="1">
      <alignment horizontal="left" vertical="center" wrapText="1"/>
    </xf>
    <xf numFmtId="0" fontId="16" fillId="0" borderId="0" xfId="0" applyFont="1" applyAlignment="1">
      <alignment horizontal="left" vertical="center" wrapText="1"/>
    </xf>
    <xf numFmtId="0" fontId="16" fillId="0" borderId="31" xfId="0" applyFont="1" applyBorder="1" applyAlignment="1">
      <alignment horizontal="left" vertical="center" wrapText="1"/>
    </xf>
    <xf numFmtId="0" fontId="16" fillId="0" borderId="50" xfId="0" applyFont="1" applyBorder="1" applyAlignment="1">
      <alignment horizontal="left" vertical="center" wrapText="1"/>
    </xf>
    <xf numFmtId="0" fontId="16" fillId="0" borderId="51"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20" fillId="0" borderId="17"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0" xfId="0" applyFont="1" applyAlignment="1">
      <alignment horizontal="center" vertical="center" wrapText="1"/>
    </xf>
    <xf numFmtId="0" fontId="20" fillId="0" borderId="3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20"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281940</xdr:colOff>
      <xdr:row>0</xdr:row>
      <xdr:rowOff>144780</xdr:rowOff>
    </xdr:from>
    <xdr:to>
      <xdr:col>8</xdr:col>
      <xdr:colOff>274320</xdr:colOff>
      <xdr:row>1</xdr:row>
      <xdr:rowOff>236220</xdr:rowOff>
    </xdr:to>
    <xdr:sp macro="" textlink="">
      <xdr:nvSpPr>
        <xdr:cNvPr id="2" name="吹き出し: 角を丸めた四角形 1">
          <a:extLst>
            <a:ext uri="{FF2B5EF4-FFF2-40B4-BE49-F238E27FC236}">
              <a16:creationId xmlns:a16="http://schemas.microsoft.com/office/drawing/2014/main" id="{BF13EB6F-5EF5-45EF-9F2B-5FF3CE60D305}"/>
            </a:ext>
          </a:extLst>
        </xdr:cNvPr>
        <xdr:cNvSpPr/>
      </xdr:nvSpPr>
      <xdr:spPr>
        <a:xfrm>
          <a:off x="3044190" y="144780"/>
          <a:ext cx="2268855" cy="339090"/>
        </a:xfrm>
        <a:prstGeom prst="wedgeRoundRectCallout">
          <a:avLst>
            <a:gd name="adj1" fmla="val 64315"/>
            <a:gd name="adj2" fmla="val 21655"/>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直近提出書類の次の番号</a:t>
          </a:r>
        </a:p>
      </xdr:txBody>
    </xdr:sp>
    <xdr:clientData/>
  </xdr:twoCellAnchor>
  <xdr:twoCellAnchor>
    <xdr:from>
      <xdr:col>5</xdr:col>
      <xdr:colOff>53340</xdr:colOff>
      <xdr:row>34</xdr:row>
      <xdr:rowOff>91440</xdr:rowOff>
    </xdr:from>
    <xdr:to>
      <xdr:col>5</xdr:col>
      <xdr:colOff>312420</xdr:colOff>
      <xdr:row>36</xdr:row>
      <xdr:rowOff>182880</xdr:rowOff>
    </xdr:to>
    <xdr:sp macro="" textlink="">
      <xdr:nvSpPr>
        <xdr:cNvPr id="6" name="右中かっこ 5">
          <a:extLst>
            <a:ext uri="{FF2B5EF4-FFF2-40B4-BE49-F238E27FC236}">
              <a16:creationId xmlns:a16="http://schemas.microsoft.com/office/drawing/2014/main" id="{66A0CC6E-82DE-40B0-B766-200C2E3E9DEC}"/>
            </a:ext>
          </a:extLst>
        </xdr:cNvPr>
        <xdr:cNvSpPr/>
      </xdr:nvSpPr>
      <xdr:spPr>
        <a:xfrm>
          <a:off x="2476500" y="8404860"/>
          <a:ext cx="259080" cy="594360"/>
        </a:xfrm>
        <a:prstGeom prst="rightBrace">
          <a:avLst>
            <a:gd name="adj1" fmla="val 8333"/>
            <a:gd name="adj2" fmla="val 53846"/>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632460</xdr:colOff>
      <xdr:row>23</xdr:row>
      <xdr:rowOff>144780</xdr:rowOff>
    </xdr:from>
    <xdr:to>
      <xdr:col>10</xdr:col>
      <xdr:colOff>190500</xdr:colOff>
      <xdr:row>24</xdr:row>
      <xdr:rowOff>236220</xdr:rowOff>
    </xdr:to>
    <xdr:sp macro="" textlink="">
      <xdr:nvSpPr>
        <xdr:cNvPr id="8" name="吹き出し: 角を丸めた四角形 7">
          <a:extLst>
            <a:ext uri="{FF2B5EF4-FFF2-40B4-BE49-F238E27FC236}">
              <a16:creationId xmlns:a16="http://schemas.microsoft.com/office/drawing/2014/main" id="{32F73A48-C05A-49CC-B1DF-F1E1ED4A1E34}"/>
            </a:ext>
          </a:extLst>
        </xdr:cNvPr>
        <xdr:cNvSpPr/>
      </xdr:nvSpPr>
      <xdr:spPr>
        <a:xfrm>
          <a:off x="3749040" y="5989320"/>
          <a:ext cx="3276600" cy="342900"/>
        </a:xfrm>
        <a:prstGeom prst="wedgeRoundRectCallout">
          <a:avLst>
            <a:gd name="adj1" fmla="val -24597"/>
            <a:gd name="adj2" fmla="val 72115"/>
            <a:gd name="adj3" fmla="val 16667"/>
          </a:avLst>
        </a:prstGeom>
        <a:solidFill>
          <a:srgbClr val="92D050"/>
        </a:solidFill>
        <a:ln>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400" b="1"/>
            <a:t>国＋県＋市町村の合計で計算・記入</a:t>
          </a:r>
        </a:p>
      </xdr:txBody>
    </xdr:sp>
    <xdr:clientData/>
  </xdr:twoCellAnchor>
  <xdr:twoCellAnchor>
    <xdr:from>
      <xdr:col>2</xdr:col>
      <xdr:colOff>72390</xdr:colOff>
      <xdr:row>12</xdr:row>
      <xdr:rowOff>213360</xdr:rowOff>
    </xdr:from>
    <xdr:to>
      <xdr:col>3</xdr:col>
      <xdr:colOff>144780</xdr:colOff>
      <xdr:row>14</xdr:row>
      <xdr:rowOff>19050</xdr:rowOff>
    </xdr:to>
    <xdr:sp macro="" textlink="">
      <xdr:nvSpPr>
        <xdr:cNvPr id="10" name="楕円 9">
          <a:extLst>
            <a:ext uri="{FF2B5EF4-FFF2-40B4-BE49-F238E27FC236}">
              <a16:creationId xmlns:a16="http://schemas.microsoft.com/office/drawing/2014/main" id="{17D825EF-51EB-413E-A41E-38CA22025796}"/>
            </a:ext>
          </a:extLst>
        </xdr:cNvPr>
        <xdr:cNvSpPr/>
      </xdr:nvSpPr>
      <xdr:spPr>
        <a:xfrm>
          <a:off x="948690" y="3261360"/>
          <a:ext cx="834390" cy="300990"/>
        </a:xfrm>
        <a:prstGeom prst="ellipse">
          <a:avLst/>
        </a:prstGeom>
        <a:noFill/>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459105</xdr:colOff>
      <xdr:row>7</xdr:row>
      <xdr:rowOff>177165</xdr:rowOff>
    </xdr:from>
    <xdr:to>
      <xdr:col>10</xdr:col>
      <xdr:colOff>310515</xdr:colOff>
      <xdr:row>8</xdr:row>
      <xdr:rowOff>234315</xdr:rowOff>
    </xdr:to>
    <xdr:sp macro="" textlink="">
      <xdr:nvSpPr>
        <xdr:cNvPr id="12" name="楕円 11">
          <a:extLst>
            <a:ext uri="{FF2B5EF4-FFF2-40B4-BE49-F238E27FC236}">
              <a16:creationId xmlns:a16="http://schemas.microsoft.com/office/drawing/2014/main" id="{D7706D63-FCE4-4989-BEBB-B2550AC561E4}"/>
            </a:ext>
          </a:extLst>
        </xdr:cNvPr>
        <xdr:cNvSpPr/>
      </xdr:nvSpPr>
      <xdr:spPr>
        <a:xfrm>
          <a:off x="6269355" y="1986915"/>
          <a:ext cx="822960" cy="304800"/>
        </a:xfrm>
        <a:prstGeom prst="ellipse">
          <a:avLst/>
        </a:prstGeom>
        <a:noFill/>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1051560</xdr:colOff>
      <xdr:row>14</xdr:row>
      <xdr:rowOff>30480</xdr:rowOff>
    </xdr:from>
    <xdr:to>
      <xdr:col>10</xdr:col>
      <xdr:colOff>847725</xdr:colOff>
      <xdr:row>17</xdr:row>
      <xdr:rowOff>205740</xdr:rowOff>
    </xdr:to>
    <xdr:sp macro="" textlink="">
      <xdr:nvSpPr>
        <xdr:cNvPr id="13" name="吹き出し: 角を丸めた四角形 12">
          <a:extLst>
            <a:ext uri="{FF2B5EF4-FFF2-40B4-BE49-F238E27FC236}">
              <a16:creationId xmlns:a16="http://schemas.microsoft.com/office/drawing/2014/main" id="{3A160830-37C0-4B24-887F-94579A966FBC}"/>
            </a:ext>
          </a:extLst>
        </xdr:cNvPr>
        <xdr:cNvSpPr/>
      </xdr:nvSpPr>
      <xdr:spPr>
        <a:xfrm>
          <a:off x="4168140" y="3611880"/>
          <a:ext cx="3514725" cy="929640"/>
        </a:xfrm>
        <a:prstGeom prst="wedgeRoundRectCallout">
          <a:avLst>
            <a:gd name="adj1" fmla="val 12528"/>
            <a:gd name="adj2" fmla="val -48604"/>
            <a:gd name="adj3" fmla="val 16667"/>
          </a:avLst>
        </a:prstGeom>
        <a:ln>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変更内容によって変更申請書か、変更届出書になるかは異なります。</a:t>
          </a:r>
          <a:r>
            <a:rPr kumimoji="1" lang="ja-JP" altLang="en-US" sz="1100" b="1" baseline="0">
              <a:solidFill>
                <a:srgbClr val="0070C0"/>
              </a:solidFill>
            </a:rPr>
            <a:t>変更申請になる場合は、この届出に関する文字は削除してください。</a:t>
          </a:r>
          <a:endParaRPr kumimoji="1" lang="en-US" altLang="ja-JP" sz="1100" b="1">
            <a:solidFill>
              <a:srgbClr val="0070C0"/>
            </a:solidFill>
          </a:endParaRPr>
        </a:p>
      </xdr:txBody>
    </xdr:sp>
    <xdr:clientData/>
  </xdr:twoCellAnchor>
  <xdr:twoCellAnchor>
    <xdr:from>
      <xdr:col>9</xdr:col>
      <xdr:colOff>870585</xdr:colOff>
      <xdr:row>8</xdr:row>
      <xdr:rowOff>234315</xdr:rowOff>
    </xdr:from>
    <xdr:to>
      <xdr:col>10</xdr:col>
      <xdr:colOff>36195</xdr:colOff>
      <xdr:row>14</xdr:row>
      <xdr:rowOff>24765</xdr:rowOff>
    </xdr:to>
    <xdr:cxnSp macro="">
      <xdr:nvCxnSpPr>
        <xdr:cNvPr id="15" name="直線矢印コネクタ 14">
          <a:extLst>
            <a:ext uri="{FF2B5EF4-FFF2-40B4-BE49-F238E27FC236}">
              <a16:creationId xmlns:a16="http://schemas.microsoft.com/office/drawing/2014/main" id="{D220E99C-AB24-4BAB-9858-2CEAFBF7DD81}"/>
            </a:ext>
          </a:extLst>
        </xdr:cNvPr>
        <xdr:cNvCxnSpPr>
          <a:stCxn id="12" idx="4"/>
        </xdr:cNvCxnSpPr>
      </xdr:nvCxnSpPr>
      <xdr:spPr>
        <a:xfrm>
          <a:off x="6680835" y="2291715"/>
          <a:ext cx="137160" cy="127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22586</xdr:colOff>
      <xdr:row>13</xdr:row>
      <xdr:rowOff>222621</xdr:rowOff>
    </xdr:from>
    <xdr:to>
      <xdr:col>6</xdr:col>
      <xdr:colOff>990600</xdr:colOff>
      <xdr:row>15</xdr:row>
      <xdr:rowOff>47625</xdr:rowOff>
    </xdr:to>
    <xdr:cxnSp macro="">
      <xdr:nvCxnSpPr>
        <xdr:cNvPr id="17" name="直線矢印コネクタ 16">
          <a:extLst>
            <a:ext uri="{FF2B5EF4-FFF2-40B4-BE49-F238E27FC236}">
              <a16:creationId xmlns:a16="http://schemas.microsoft.com/office/drawing/2014/main" id="{217CBFF8-F391-40FB-B87A-7BE58AE08ED9}"/>
            </a:ext>
          </a:extLst>
        </xdr:cNvPr>
        <xdr:cNvCxnSpPr>
          <a:stCxn id="10" idx="5"/>
        </xdr:cNvCxnSpPr>
      </xdr:nvCxnSpPr>
      <xdr:spPr>
        <a:xfrm>
          <a:off x="1660886" y="3518271"/>
          <a:ext cx="2396764" cy="32030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40005</xdr:colOff>
      <xdr:row>46</xdr:row>
      <xdr:rowOff>165735</xdr:rowOff>
    </xdr:from>
    <xdr:to>
      <xdr:col>2</xdr:col>
      <xdr:colOff>611505</xdr:colOff>
      <xdr:row>49</xdr:row>
      <xdr:rowOff>89535</xdr:rowOff>
    </xdr:to>
    <xdr:sp macro="" textlink="">
      <xdr:nvSpPr>
        <xdr:cNvPr id="14" name="吹き出し: 角を丸めた四角形 13">
          <a:extLst>
            <a:ext uri="{FF2B5EF4-FFF2-40B4-BE49-F238E27FC236}">
              <a16:creationId xmlns:a16="http://schemas.microsoft.com/office/drawing/2014/main" id="{369B49DD-5828-4275-B50B-16DE45CB0658}"/>
            </a:ext>
          </a:extLst>
        </xdr:cNvPr>
        <xdr:cNvSpPr/>
      </xdr:nvSpPr>
      <xdr:spPr>
        <a:xfrm>
          <a:off x="154305" y="12052935"/>
          <a:ext cx="1333500" cy="904875"/>
        </a:xfrm>
        <a:prstGeom prst="wedgeRoundRectCallout">
          <a:avLst>
            <a:gd name="adj1" fmla="val 96881"/>
            <a:gd name="adj2" fmla="val 879"/>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変更が無ければ、同じ数字を上下に記入</a:t>
          </a:r>
        </a:p>
      </xdr:txBody>
    </xdr:sp>
    <xdr:clientData/>
  </xdr:twoCellAnchor>
  <xdr:twoCellAnchor>
    <xdr:from>
      <xdr:col>5</xdr:col>
      <xdr:colOff>30480</xdr:colOff>
      <xdr:row>57</xdr:row>
      <xdr:rowOff>263387</xdr:rowOff>
    </xdr:from>
    <xdr:to>
      <xdr:col>5</xdr:col>
      <xdr:colOff>297180</xdr:colOff>
      <xdr:row>57</xdr:row>
      <xdr:rowOff>266700</xdr:rowOff>
    </xdr:to>
    <xdr:cxnSp macro="">
      <xdr:nvCxnSpPr>
        <xdr:cNvPr id="16" name="直線矢印コネクタ 15">
          <a:extLst>
            <a:ext uri="{FF2B5EF4-FFF2-40B4-BE49-F238E27FC236}">
              <a16:creationId xmlns:a16="http://schemas.microsoft.com/office/drawing/2014/main" id="{438848F6-7AE0-4FEC-9C25-91A7DA21ED55}"/>
            </a:ext>
          </a:extLst>
        </xdr:cNvPr>
        <xdr:cNvCxnSpPr/>
      </xdr:nvCxnSpPr>
      <xdr:spPr>
        <a:xfrm flipH="1">
          <a:off x="2971800" y="14246087"/>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670560</xdr:colOff>
      <xdr:row>40</xdr:row>
      <xdr:rowOff>28575</xdr:rowOff>
    </xdr:from>
    <xdr:to>
      <xdr:col>10</xdr:col>
      <xdr:colOff>518160</xdr:colOff>
      <xdr:row>41</xdr:row>
      <xdr:rowOff>71526</xdr:rowOff>
    </xdr:to>
    <xdr:sp macro="" textlink="">
      <xdr:nvSpPr>
        <xdr:cNvPr id="18" name="吹き出し: 角を丸めた四角形 17">
          <a:extLst>
            <a:ext uri="{FF2B5EF4-FFF2-40B4-BE49-F238E27FC236}">
              <a16:creationId xmlns:a16="http://schemas.microsoft.com/office/drawing/2014/main" id="{42966581-82A6-44DC-8EA0-A86F833243A1}"/>
            </a:ext>
          </a:extLst>
        </xdr:cNvPr>
        <xdr:cNvSpPr/>
      </xdr:nvSpPr>
      <xdr:spPr>
        <a:xfrm>
          <a:off x="3737610" y="10077450"/>
          <a:ext cx="3562350" cy="319176"/>
        </a:xfrm>
        <a:prstGeom prst="wedgeRoundRectCallout">
          <a:avLst>
            <a:gd name="adj1" fmla="val 18103"/>
            <a:gd name="adj2" fmla="val 32590"/>
            <a:gd name="adj3" fmla="val 16667"/>
          </a:avLst>
        </a:prstGeom>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ここから右は計算式がはいっています。</a:t>
          </a:r>
        </a:p>
      </xdr:txBody>
    </xdr:sp>
    <xdr:clientData/>
  </xdr:twoCellAnchor>
  <xdr:twoCellAnchor>
    <xdr:from>
      <xdr:col>8</xdr:col>
      <xdr:colOff>605790</xdr:colOff>
      <xdr:row>42</xdr:row>
      <xdr:rowOff>476250</xdr:rowOff>
    </xdr:from>
    <xdr:to>
      <xdr:col>9</xdr:col>
      <xdr:colOff>960120</xdr:colOff>
      <xdr:row>48</xdr:row>
      <xdr:rowOff>49530</xdr:rowOff>
    </xdr:to>
    <xdr:sp macro="" textlink="">
      <xdr:nvSpPr>
        <xdr:cNvPr id="19" name="吹き出し: 角を丸めた四角形 18">
          <a:extLst>
            <a:ext uri="{FF2B5EF4-FFF2-40B4-BE49-F238E27FC236}">
              <a16:creationId xmlns:a16="http://schemas.microsoft.com/office/drawing/2014/main" id="{75F53C50-09E7-4325-9ACF-A2A5915DF0EA}"/>
            </a:ext>
          </a:extLst>
        </xdr:cNvPr>
        <xdr:cNvSpPr/>
      </xdr:nvSpPr>
      <xdr:spPr>
        <a:xfrm>
          <a:off x="5644515" y="10934700"/>
          <a:ext cx="1125855" cy="1668780"/>
        </a:xfrm>
        <a:prstGeom prst="wedgeRoundRectCallout">
          <a:avLst>
            <a:gd name="adj1" fmla="val -58845"/>
            <a:gd name="adj2" fmla="val -46873"/>
            <a:gd name="adj3" fmla="val 16667"/>
          </a:avLst>
        </a:prstGeom>
        <a:solidFill>
          <a:schemeClr val="lt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900" b="1">
              <a:solidFill>
                <a:srgbClr val="FF0000"/>
              </a:solidFill>
            </a:rPr>
            <a:t>市町村の支援額が県支援額単価と異なる場合は手入力してください。該当団体には申請時に連絡済です。</a:t>
          </a:r>
        </a:p>
      </xdr:txBody>
    </xdr:sp>
    <xdr:clientData/>
  </xdr:twoCellAnchor>
  <xdr:twoCellAnchor>
    <xdr:from>
      <xdr:col>6</xdr:col>
      <xdr:colOff>175260</xdr:colOff>
      <xdr:row>35</xdr:row>
      <xdr:rowOff>53340</xdr:rowOff>
    </xdr:from>
    <xdr:to>
      <xdr:col>8</xdr:col>
      <xdr:colOff>350520</xdr:colOff>
      <xdr:row>36</xdr:row>
      <xdr:rowOff>152400</xdr:rowOff>
    </xdr:to>
    <xdr:sp macro="" textlink="">
      <xdr:nvSpPr>
        <xdr:cNvPr id="5" name="吹き出し: 角を丸めた四角形 4">
          <a:extLst>
            <a:ext uri="{FF2B5EF4-FFF2-40B4-BE49-F238E27FC236}">
              <a16:creationId xmlns:a16="http://schemas.microsoft.com/office/drawing/2014/main" id="{59F2A628-2C47-4702-9154-B4BDEBDACAF0}"/>
            </a:ext>
          </a:extLst>
        </xdr:cNvPr>
        <xdr:cNvSpPr/>
      </xdr:nvSpPr>
      <xdr:spPr>
        <a:xfrm>
          <a:off x="3291840" y="9052560"/>
          <a:ext cx="2148840" cy="350520"/>
        </a:xfrm>
        <a:prstGeom prst="wedgeRoundRectCallout">
          <a:avLst>
            <a:gd name="adj1" fmla="val -56528"/>
            <a:gd name="adj2" fmla="val -14453"/>
            <a:gd name="adj3" fmla="val 16667"/>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計算式入力済の為、入力不要。</a:t>
          </a:r>
        </a:p>
      </xdr:txBody>
    </xdr:sp>
    <xdr:clientData/>
  </xdr:twoCellAnchor>
  <xdr:twoCellAnchor>
    <xdr:from>
      <xdr:col>0</xdr:col>
      <xdr:colOff>66675</xdr:colOff>
      <xdr:row>42</xdr:row>
      <xdr:rowOff>542925</xdr:rowOff>
    </xdr:from>
    <xdr:to>
      <xdr:col>6</xdr:col>
      <xdr:colOff>440055</xdr:colOff>
      <xdr:row>44</xdr:row>
      <xdr:rowOff>12471</xdr:rowOff>
    </xdr:to>
    <xdr:sp macro="" textlink="">
      <xdr:nvSpPr>
        <xdr:cNvPr id="20" name="吹き出し: 角を丸めた四角形 19">
          <a:extLst>
            <a:ext uri="{FF2B5EF4-FFF2-40B4-BE49-F238E27FC236}">
              <a16:creationId xmlns:a16="http://schemas.microsoft.com/office/drawing/2014/main" id="{279BF6CE-E54A-430D-861A-1372F24879C6}"/>
            </a:ext>
          </a:extLst>
        </xdr:cNvPr>
        <xdr:cNvSpPr/>
      </xdr:nvSpPr>
      <xdr:spPr>
        <a:xfrm>
          <a:off x="66675" y="11001375"/>
          <a:ext cx="3440430" cy="317271"/>
        </a:xfrm>
        <a:prstGeom prst="wedgeRoundRectCallout">
          <a:avLst>
            <a:gd name="adj1" fmla="val 23451"/>
            <a:gd name="adj2" fmla="val 117024"/>
            <a:gd name="adj3" fmla="val 16667"/>
          </a:avLst>
        </a:prstGeom>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（かっこ）は自動で出るので数字だけ入力。</a:t>
          </a:r>
        </a:p>
      </xdr:txBody>
    </xdr:sp>
    <xdr:clientData/>
  </xdr:twoCellAnchor>
  <xdr:twoCellAnchor>
    <xdr:from>
      <xdr:col>1</xdr:col>
      <xdr:colOff>647699</xdr:colOff>
      <xdr:row>8</xdr:row>
      <xdr:rowOff>209550</xdr:rowOff>
    </xdr:from>
    <xdr:to>
      <xdr:col>7</xdr:col>
      <xdr:colOff>561975</xdr:colOff>
      <xdr:row>9</xdr:row>
      <xdr:rowOff>224790</xdr:rowOff>
    </xdr:to>
    <xdr:sp macro="" textlink="">
      <xdr:nvSpPr>
        <xdr:cNvPr id="3" name="吹き出し: 角を丸めた四角形 2">
          <a:extLst>
            <a:ext uri="{FF2B5EF4-FFF2-40B4-BE49-F238E27FC236}">
              <a16:creationId xmlns:a16="http://schemas.microsoft.com/office/drawing/2014/main" id="{D94D8062-DCF3-4A7B-A6E6-D2FE95BD46F1}"/>
            </a:ext>
          </a:extLst>
        </xdr:cNvPr>
        <xdr:cNvSpPr/>
      </xdr:nvSpPr>
      <xdr:spPr>
        <a:xfrm>
          <a:off x="761999" y="2266950"/>
          <a:ext cx="4067176" cy="262890"/>
        </a:xfrm>
        <a:prstGeom prst="wedgeRoundRectCallout">
          <a:avLst>
            <a:gd name="adj1" fmla="val 457"/>
            <a:gd name="adj2" fmla="val 88074"/>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rgbClr val="FF0000"/>
              </a:solidFill>
              <a:latin typeface="HGSｺﾞｼｯｸM" panose="020B0600000000000000" pitchFamily="50" charset="-128"/>
              <a:ea typeface="HGSｺﾞｼｯｸM" panose="020B0600000000000000" pitchFamily="50" charset="-128"/>
            </a:rPr>
            <a:t>森と緑の会から活動組織宛てに届いた採択通知の文書番号。</a:t>
          </a:r>
        </a:p>
      </xdr:txBody>
    </xdr:sp>
    <xdr:clientData/>
  </xdr:twoCellAnchor>
  <xdr:twoCellAnchor>
    <xdr:from>
      <xdr:col>5</xdr:col>
      <xdr:colOff>30480</xdr:colOff>
      <xdr:row>59</xdr:row>
      <xdr:rowOff>263387</xdr:rowOff>
    </xdr:from>
    <xdr:to>
      <xdr:col>5</xdr:col>
      <xdr:colOff>297180</xdr:colOff>
      <xdr:row>59</xdr:row>
      <xdr:rowOff>266700</xdr:rowOff>
    </xdr:to>
    <xdr:cxnSp macro="">
      <xdr:nvCxnSpPr>
        <xdr:cNvPr id="9" name="直線矢印コネクタ 8">
          <a:extLst>
            <a:ext uri="{FF2B5EF4-FFF2-40B4-BE49-F238E27FC236}">
              <a16:creationId xmlns:a16="http://schemas.microsoft.com/office/drawing/2014/main" id="{07AD8F92-C43F-4D91-AEFA-358924AF1B93}"/>
            </a:ext>
          </a:extLst>
        </xdr:cNvPr>
        <xdr:cNvCxnSpPr/>
      </xdr:nvCxnSpPr>
      <xdr:spPr>
        <a:xfrm flipH="1">
          <a:off x="3030855" y="15227162"/>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30480</xdr:colOff>
      <xdr:row>54</xdr:row>
      <xdr:rowOff>263387</xdr:rowOff>
    </xdr:from>
    <xdr:to>
      <xdr:col>6</xdr:col>
      <xdr:colOff>297180</xdr:colOff>
      <xdr:row>54</xdr:row>
      <xdr:rowOff>266700</xdr:rowOff>
    </xdr:to>
    <xdr:cxnSp macro="">
      <xdr:nvCxnSpPr>
        <xdr:cNvPr id="3" name="直線矢印コネクタ 2">
          <a:extLst>
            <a:ext uri="{FF2B5EF4-FFF2-40B4-BE49-F238E27FC236}">
              <a16:creationId xmlns:a16="http://schemas.microsoft.com/office/drawing/2014/main" id="{FEB5F19D-1FCC-4811-931C-514240A088C2}"/>
            </a:ext>
          </a:extLst>
        </xdr:cNvPr>
        <xdr:cNvCxnSpPr/>
      </xdr:nvCxnSpPr>
      <xdr:spPr>
        <a:xfrm flipH="1">
          <a:off x="2971800" y="14246087"/>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30480</xdr:colOff>
      <xdr:row>51</xdr:row>
      <xdr:rowOff>263387</xdr:rowOff>
    </xdr:from>
    <xdr:to>
      <xdr:col>6</xdr:col>
      <xdr:colOff>297180</xdr:colOff>
      <xdr:row>51</xdr:row>
      <xdr:rowOff>266700</xdr:rowOff>
    </xdr:to>
    <xdr:cxnSp macro="">
      <xdr:nvCxnSpPr>
        <xdr:cNvPr id="2" name="直線矢印コネクタ 1">
          <a:extLst>
            <a:ext uri="{FF2B5EF4-FFF2-40B4-BE49-F238E27FC236}">
              <a16:creationId xmlns:a16="http://schemas.microsoft.com/office/drawing/2014/main" id="{9AEF6577-6BFE-4458-A497-9E4368FBD892}"/>
            </a:ext>
          </a:extLst>
        </xdr:cNvPr>
        <xdr:cNvCxnSpPr/>
      </xdr:nvCxnSpPr>
      <xdr:spPr>
        <a:xfrm flipH="1">
          <a:off x="2971800" y="14642327"/>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30480</xdr:colOff>
      <xdr:row>54</xdr:row>
      <xdr:rowOff>263387</xdr:rowOff>
    </xdr:from>
    <xdr:to>
      <xdr:col>6</xdr:col>
      <xdr:colOff>297180</xdr:colOff>
      <xdr:row>54</xdr:row>
      <xdr:rowOff>266700</xdr:rowOff>
    </xdr:to>
    <xdr:cxnSp macro="">
      <xdr:nvCxnSpPr>
        <xdr:cNvPr id="3" name="直線矢印コネクタ 2">
          <a:extLst>
            <a:ext uri="{FF2B5EF4-FFF2-40B4-BE49-F238E27FC236}">
              <a16:creationId xmlns:a16="http://schemas.microsoft.com/office/drawing/2014/main" id="{4152C05D-8AD6-4119-A492-EB445562F74C}"/>
            </a:ext>
          </a:extLst>
        </xdr:cNvPr>
        <xdr:cNvCxnSpPr/>
      </xdr:nvCxnSpPr>
      <xdr:spPr>
        <a:xfrm flipH="1">
          <a:off x="2983230" y="15227162"/>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30480</xdr:colOff>
      <xdr:row>51</xdr:row>
      <xdr:rowOff>263387</xdr:rowOff>
    </xdr:from>
    <xdr:to>
      <xdr:col>6</xdr:col>
      <xdr:colOff>297180</xdr:colOff>
      <xdr:row>51</xdr:row>
      <xdr:rowOff>266700</xdr:rowOff>
    </xdr:to>
    <xdr:cxnSp macro="">
      <xdr:nvCxnSpPr>
        <xdr:cNvPr id="2" name="直線矢印コネクタ 1">
          <a:extLst>
            <a:ext uri="{FF2B5EF4-FFF2-40B4-BE49-F238E27FC236}">
              <a16:creationId xmlns:a16="http://schemas.microsoft.com/office/drawing/2014/main" id="{C90C9F91-3E9E-4D3A-8EA7-BCE45A1A68C8}"/>
            </a:ext>
          </a:extLst>
        </xdr:cNvPr>
        <xdr:cNvCxnSpPr/>
      </xdr:nvCxnSpPr>
      <xdr:spPr>
        <a:xfrm flipH="1">
          <a:off x="2971800" y="14642327"/>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30480</xdr:colOff>
      <xdr:row>54</xdr:row>
      <xdr:rowOff>263387</xdr:rowOff>
    </xdr:from>
    <xdr:to>
      <xdr:col>6</xdr:col>
      <xdr:colOff>297180</xdr:colOff>
      <xdr:row>54</xdr:row>
      <xdr:rowOff>266700</xdr:rowOff>
    </xdr:to>
    <xdr:cxnSp macro="">
      <xdr:nvCxnSpPr>
        <xdr:cNvPr id="3" name="直線矢印コネクタ 2">
          <a:extLst>
            <a:ext uri="{FF2B5EF4-FFF2-40B4-BE49-F238E27FC236}">
              <a16:creationId xmlns:a16="http://schemas.microsoft.com/office/drawing/2014/main" id="{5B9B9FEE-6F5E-42DE-8448-903F58A36E35}"/>
            </a:ext>
          </a:extLst>
        </xdr:cNvPr>
        <xdr:cNvCxnSpPr/>
      </xdr:nvCxnSpPr>
      <xdr:spPr>
        <a:xfrm flipH="1">
          <a:off x="2983230" y="15227162"/>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358140</xdr:colOff>
      <xdr:row>4</xdr:row>
      <xdr:rowOff>160020</xdr:rowOff>
    </xdr:from>
    <xdr:to>
      <xdr:col>5</xdr:col>
      <xdr:colOff>441960</xdr:colOff>
      <xdr:row>4</xdr:row>
      <xdr:rowOff>160020</xdr:rowOff>
    </xdr:to>
    <xdr:cxnSp macro="">
      <xdr:nvCxnSpPr>
        <xdr:cNvPr id="2" name="直線矢印コネクタ 1">
          <a:extLst>
            <a:ext uri="{FF2B5EF4-FFF2-40B4-BE49-F238E27FC236}">
              <a16:creationId xmlns:a16="http://schemas.microsoft.com/office/drawing/2014/main" id="{CDD314D7-C98D-4FDA-80AB-43566651EC79}"/>
            </a:ext>
          </a:extLst>
        </xdr:cNvPr>
        <xdr:cNvCxnSpPr/>
      </xdr:nvCxnSpPr>
      <xdr:spPr>
        <a:xfrm>
          <a:off x="2453640" y="1036320"/>
          <a:ext cx="560070" cy="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188595</xdr:colOff>
      <xdr:row>11</xdr:row>
      <xdr:rowOff>205740</xdr:rowOff>
    </xdr:from>
    <xdr:to>
      <xdr:col>8</xdr:col>
      <xdr:colOff>379095</xdr:colOff>
      <xdr:row>11</xdr:row>
      <xdr:rowOff>205740</xdr:rowOff>
    </xdr:to>
    <xdr:cxnSp macro="">
      <xdr:nvCxnSpPr>
        <xdr:cNvPr id="3" name="直線矢印コネクタ 2">
          <a:extLst>
            <a:ext uri="{FF2B5EF4-FFF2-40B4-BE49-F238E27FC236}">
              <a16:creationId xmlns:a16="http://schemas.microsoft.com/office/drawing/2014/main" id="{19ACA9B7-C1A5-405B-9A20-EB64B520E98A}"/>
            </a:ext>
          </a:extLst>
        </xdr:cNvPr>
        <xdr:cNvCxnSpPr/>
      </xdr:nvCxnSpPr>
      <xdr:spPr>
        <a:xfrm>
          <a:off x="2760345" y="2748915"/>
          <a:ext cx="1619250" cy="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466725</xdr:colOff>
      <xdr:row>7</xdr:row>
      <xdr:rowOff>142875</xdr:rowOff>
    </xdr:from>
    <xdr:to>
      <xdr:col>11</xdr:col>
      <xdr:colOff>447675</xdr:colOff>
      <xdr:row>7</xdr:row>
      <xdr:rowOff>152400</xdr:rowOff>
    </xdr:to>
    <xdr:cxnSp macro="">
      <xdr:nvCxnSpPr>
        <xdr:cNvPr id="4" name="直線矢印コネクタ 3">
          <a:extLst>
            <a:ext uri="{FF2B5EF4-FFF2-40B4-BE49-F238E27FC236}">
              <a16:creationId xmlns:a16="http://schemas.microsoft.com/office/drawing/2014/main" id="{BB33898D-9947-4DFA-A3B2-48180876599C}"/>
            </a:ext>
          </a:extLst>
        </xdr:cNvPr>
        <xdr:cNvCxnSpPr/>
      </xdr:nvCxnSpPr>
      <xdr:spPr>
        <a:xfrm>
          <a:off x="3990975" y="1733550"/>
          <a:ext cx="1885950" cy="9525"/>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24</xdr:row>
      <xdr:rowOff>139065</xdr:rowOff>
    </xdr:from>
    <xdr:to>
      <xdr:col>6</xdr:col>
      <xdr:colOff>300990</xdr:colOff>
      <xdr:row>24</xdr:row>
      <xdr:rowOff>146685</xdr:rowOff>
    </xdr:to>
    <xdr:cxnSp macro="">
      <xdr:nvCxnSpPr>
        <xdr:cNvPr id="6" name="直線矢印コネクタ 5">
          <a:extLst>
            <a:ext uri="{FF2B5EF4-FFF2-40B4-BE49-F238E27FC236}">
              <a16:creationId xmlns:a16="http://schemas.microsoft.com/office/drawing/2014/main" id="{477FD275-2E7F-4BAB-9D5B-3456144F3C7E}"/>
            </a:ext>
          </a:extLst>
        </xdr:cNvPr>
        <xdr:cNvCxnSpPr/>
      </xdr:nvCxnSpPr>
      <xdr:spPr>
        <a:xfrm flipV="1">
          <a:off x="2609850" y="7301865"/>
          <a:ext cx="739140" cy="762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xdr:colOff>
      <xdr:row>12</xdr:row>
      <xdr:rowOff>7620</xdr:rowOff>
    </xdr:from>
    <xdr:to>
      <xdr:col>6</xdr:col>
      <xdr:colOff>9525</xdr:colOff>
      <xdr:row>12</xdr:row>
      <xdr:rowOff>15240</xdr:rowOff>
    </xdr:to>
    <xdr:cxnSp macro="">
      <xdr:nvCxnSpPr>
        <xdr:cNvPr id="7" name="直線矢印コネクタ 6">
          <a:extLst>
            <a:ext uri="{FF2B5EF4-FFF2-40B4-BE49-F238E27FC236}">
              <a16:creationId xmlns:a16="http://schemas.microsoft.com/office/drawing/2014/main" id="{02CFA2A9-D77A-4635-AC63-23FA878D4B76}"/>
            </a:ext>
          </a:extLst>
        </xdr:cNvPr>
        <xdr:cNvCxnSpPr/>
      </xdr:nvCxnSpPr>
      <xdr:spPr>
        <a:xfrm>
          <a:off x="2619375" y="3398520"/>
          <a:ext cx="438150" cy="762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21</xdr:row>
      <xdr:rowOff>171450</xdr:rowOff>
    </xdr:from>
    <xdr:to>
      <xdr:col>8</xdr:col>
      <xdr:colOff>19050</xdr:colOff>
      <xdr:row>21</xdr:row>
      <xdr:rowOff>171450</xdr:rowOff>
    </xdr:to>
    <xdr:cxnSp macro="">
      <xdr:nvCxnSpPr>
        <xdr:cNvPr id="11" name="直線矢印コネクタ 10">
          <a:extLst>
            <a:ext uri="{FF2B5EF4-FFF2-40B4-BE49-F238E27FC236}">
              <a16:creationId xmlns:a16="http://schemas.microsoft.com/office/drawing/2014/main" id="{C8E6E58F-86B5-4970-87A3-3846CF785186}"/>
            </a:ext>
          </a:extLst>
        </xdr:cNvPr>
        <xdr:cNvCxnSpPr/>
      </xdr:nvCxnSpPr>
      <xdr:spPr>
        <a:xfrm>
          <a:off x="3524250" y="6391275"/>
          <a:ext cx="495300" cy="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22</xdr:row>
      <xdr:rowOff>66675</xdr:rowOff>
    </xdr:from>
    <xdr:to>
      <xdr:col>11</xdr:col>
      <xdr:colOff>19050</xdr:colOff>
      <xdr:row>22</xdr:row>
      <xdr:rowOff>66675</xdr:rowOff>
    </xdr:to>
    <xdr:cxnSp macro="">
      <xdr:nvCxnSpPr>
        <xdr:cNvPr id="14" name="直線矢印コネクタ 13">
          <a:extLst>
            <a:ext uri="{FF2B5EF4-FFF2-40B4-BE49-F238E27FC236}">
              <a16:creationId xmlns:a16="http://schemas.microsoft.com/office/drawing/2014/main" id="{7A853D0B-17F9-4240-A79C-1B0A6B38360D}"/>
            </a:ext>
          </a:extLst>
        </xdr:cNvPr>
        <xdr:cNvCxnSpPr/>
      </xdr:nvCxnSpPr>
      <xdr:spPr>
        <a:xfrm>
          <a:off x="4953000" y="6600825"/>
          <a:ext cx="495300" cy="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xdr:colOff>
      <xdr:row>13</xdr:row>
      <xdr:rowOff>123825</xdr:rowOff>
    </xdr:from>
    <xdr:to>
      <xdr:col>8</xdr:col>
      <xdr:colOff>0</xdr:colOff>
      <xdr:row>13</xdr:row>
      <xdr:rowOff>131445</xdr:rowOff>
    </xdr:to>
    <xdr:cxnSp macro="">
      <xdr:nvCxnSpPr>
        <xdr:cNvPr id="17" name="直線矢印コネクタ 16">
          <a:extLst>
            <a:ext uri="{FF2B5EF4-FFF2-40B4-BE49-F238E27FC236}">
              <a16:creationId xmlns:a16="http://schemas.microsoft.com/office/drawing/2014/main" id="{B9BD9B35-C504-4E3B-969F-9F87886C5DF1}"/>
            </a:ext>
          </a:extLst>
        </xdr:cNvPr>
        <xdr:cNvCxnSpPr/>
      </xdr:nvCxnSpPr>
      <xdr:spPr>
        <a:xfrm>
          <a:off x="3562350" y="3829050"/>
          <a:ext cx="438150" cy="762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18</xdr:row>
      <xdr:rowOff>152400</xdr:rowOff>
    </xdr:from>
    <xdr:to>
      <xdr:col>7</xdr:col>
      <xdr:colOff>28575</xdr:colOff>
      <xdr:row>18</xdr:row>
      <xdr:rowOff>152400</xdr:rowOff>
    </xdr:to>
    <xdr:cxnSp macro="">
      <xdr:nvCxnSpPr>
        <xdr:cNvPr id="18" name="直線矢印コネクタ 17">
          <a:extLst>
            <a:ext uri="{FF2B5EF4-FFF2-40B4-BE49-F238E27FC236}">
              <a16:creationId xmlns:a16="http://schemas.microsoft.com/office/drawing/2014/main" id="{E022EAEF-E8F2-4057-AAA2-7D8DDD03E9FF}"/>
            </a:ext>
          </a:extLst>
        </xdr:cNvPr>
        <xdr:cNvCxnSpPr/>
      </xdr:nvCxnSpPr>
      <xdr:spPr>
        <a:xfrm>
          <a:off x="3057525" y="5429250"/>
          <a:ext cx="495300" cy="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171450</xdr:colOff>
      <xdr:row>8</xdr:row>
      <xdr:rowOff>228600</xdr:rowOff>
    </xdr:from>
    <xdr:to>
      <xdr:col>10</xdr:col>
      <xdr:colOff>133350</xdr:colOff>
      <xdr:row>8</xdr:row>
      <xdr:rowOff>236220</xdr:rowOff>
    </xdr:to>
    <xdr:cxnSp macro="">
      <xdr:nvCxnSpPr>
        <xdr:cNvPr id="19" name="直線矢印コネクタ 18">
          <a:extLst>
            <a:ext uri="{FF2B5EF4-FFF2-40B4-BE49-F238E27FC236}">
              <a16:creationId xmlns:a16="http://schemas.microsoft.com/office/drawing/2014/main" id="{9318FA21-83EB-408E-B9CA-8EDE48DDACFE}"/>
            </a:ext>
          </a:extLst>
        </xdr:cNvPr>
        <xdr:cNvCxnSpPr/>
      </xdr:nvCxnSpPr>
      <xdr:spPr>
        <a:xfrm>
          <a:off x="4648200" y="2057400"/>
          <a:ext cx="438150" cy="762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9</xdr:row>
      <xdr:rowOff>19050</xdr:rowOff>
    </xdr:from>
    <xdr:to>
      <xdr:col>11</xdr:col>
      <xdr:colOff>466725</xdr:colOff>
      <xdr:row>9</xdr:row>
      <xdr:rowOff>26670</xdr:rowOff>
    </xdr:to>
    <xdr:cxnSp macro="">
      <xdr:nvCxnSpPr>
        <xdr:cNvPr id="20" name="直線矢印コネクタ 19">
          <a:extLst>
            <a:ext uri="{FF2B5EF4-FFF2-40B4-BE49-F238E27FC236}">
              <a16:creationId xmlns:a16="http://schemas.microsoft.com/office/drawing/2014/main" id="{7331AA03-A97B-4897-8AC2-CA25B8E82C8B}"/>
            </a:ext>
          </a:extLst>
        </xdr:cNvPr>
        <xdr:cNvCxnSpPr/>
      </xdr:nvCxnSpPr>
      <xdr:spPr>
        <a:xfrm>
          <a:off x="5457825" y="2085975"/>
          <a:ext cx="438150" cy="762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171450</xdr:colOff>
      <xdr:row>7</xdr:row>
      <xdr:rowOff>47625</xdr:rowOff>
    </xdr:from>
    <xdr:to>
      <xdr:col>11</xdr:col>
      <xdr:colOff>409575</xdr:colOff>
      <xdr:row>7</xdr:row>
      <xdr:rowOff>57150</xdr:rowOff>
    </xdr:to>
    <xdr:cxnSp macro="">
      <xdr:nvCxnSpPr>
        <xdr:cNvPr id="12" name="直線矢印コネクタ 11">
          <a:extLst>
            <a:ext uri="{FF2B5EF4-FFF2-40B4-BE49-F238E27FC236}">
              <a16:creationId xmlns:a16="http://schemas.microsoft.com/office/drawing/2014/main" id="{21EB6A89-6BED-4DE1-95F4-E6507530B02F}"/>
            </a:ext>
          </a:extLst>
        </xdr:cNvPr>
        <xdr:cNvCxnSpPr/>
      </xdr:nvCxnSpPr>
      <xdr:spPr>
        <a:xfrm flipV="1">
          <a:off x="4648200" y="1638300"/>
          <a:ext cx="1190625" cy="9525"/>
        </a:xfrm>
        <a:prstGeom prst="straightConnector1">
          <a:avLst/>
        </a:prstGeom>
        <a:ln>
          <a:solidFill>
            <a:srgbClr val="EE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352425</xdr:colOff>
      <xdr:row>7</xdr:row>
      <xdr:rowOff>76200</xdr:rowOff>
    </xdr:from>
    <xdr:to>
      <xdr:col>9</xdr:col>
      <xdr:colOff>28575</xdr:colOff>
      <xdr:row>7</xdr:row>
      <xdr:rowOff>190500</xdr:rowOff>
    </xdr:to>
    <xdr:cxnSp macro="">
      <xdr:nvCxnSpPr>
        <xdr:cNvPr id="21" name="直線コネクタ 20">
          <a:extLst>
            <a:ext uri="{FF2B5EF4-FFF2-40B4-BE49-F238E27FC236}">
              <a16:creationId xmlns:a16="http://schemas.microsoft.com/office/drawing/2014/main" id="{FA293B94-ACF4-AE9E-8914-874D334F7098}"/>
            </a:ext>
          </a:extLst>
        </xdr:cNvPr>
        <xdr:cNvCxnSpPr/>
      </xdr:nvCxnSpPr>
      <xdr:spPr>
        <a:xfrm>
          <a:off x="4352925" y="1666875"/>
          <a:ext cx="152400" cy="114300"/>
        </a:xfrm>
        <a:prstGeom prst="line">
          <a:avLst/>
        </a:prstGeom>
        <a:ln>
          <a:solidFill>
            <a:srgbClr val="EE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381000</xdr:colOff>
      <xdr:row>7</xdr:row>
      <xdr:rowOff>66675</xdr:rowOff>
    </xdr:from>
    <xdr:to>
      <xdr:col>9</xdr:col>
      <xdr:colOff>19050</xdr:colOff>
      <xdr:row>7</xdr:row>
      <xdr:rowOff>190500</xdr:rowOff>
    </xdr:to>
    <xdr:cxnSp macro="">
      <xdr:nvCxnSpPr>
        <xdr:cNvPr id="23" name="直線コネクタ 22">
          <a:extLst>
            <a:ext uri="{FF2B5EF4-FFF2-40B4-BE49-F238E27FC236}">
              <a16:creationId xmlns:a16="http://schemas.microsoft.com/office/drawing/2014/main" id="{3FB046E0-E5BC-5A1F-59B9-5FD5FC43FADB}"/>
            </a:ext>
          </a:extLst>
        </xdr:cNvPr>
        <xdr:cNvCxnSpPr/>
      </xdr:nvCxnSpPr>
      <xdr:spPr>
        <a:xfrm flipH="1">
          <a:off x="4381500" y="1657350"/>
          <a:ext cx="114300" cy="123825"/>
        </a:xfrm>
        <a:prstGeom prst="line">
          <a:avLst/>
        </a:prstGeom>
        <a:ln>
          <a:solidFill>
            <a:srgbClr val="EE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L84"/>
  <sheetViews>
    <sheetView zoomScaleNormal="100" workbookViewId="0">
      <selection activeCell="M72" sqref="M72"/>
    </sheetView>
  </sheetViews>
  <sheetFormatPr defaultColWidth="8.75" defaultRowHeight="19.5" x14ac:dyDescent="0.4"/>
  <cols>
    <col min="1" max="1" width="1.5" style="3" customWidth="1"/>
    <col min="2" max="3" width="10" style="3" customWidth="1"/>
    <col min="4" max="4" width="5.125" style="3" customWidth="1"/>
    <col min="5" max="5" width="9.625" style="3" customWidth="1"/>
    <col min="6" max="6" width="4" style="3" bestFit="1" customWidth="1"/>
    <col min="7" max="7" width="15.75" style="3" customWidth="1"/>
    <col min="8" max="9" width="10.125" style="3" bestFit="1" customWidth="1"/>
    <col min="10" max="10" width="12.75" style="3" customWidth="1"/>
    <col min="11" max="11" width="12.625" style="3" customWidth="1"/>
    <col min="12" max="12" width="8.75" style="3"/>
    <col min="13" max="13" width="4.125" style="3" customWidth="1"/>
    <col min="14" max="16384" width="8.75" style="3"/>
  </cols>
  <sheetData>
    <row r="1" spans="1:11" x14ac:dyDescent="0.4">
      <c r="A1" s="3" t="s">
        <v>106</v>
      </c>
    </row>
    <row r="2" spans="1:11" ht="24" x14ac:dyDescent="0.4">
      <c r="C2" s="18" t="s">
        <v>43</v>
      </c>
      <c r="H2" s="104" t="s">
        <v>42</v>
      </c>
      <c r="I2" s="104"/>
      <c r="J2" s="104"/>
    </row>
    <row r="3" spans="1:11" x14ac:dyDescent="0.4">
      <c r="H3" s="107" t="s">
        <v>66</v>
      </c>
      <c r="I3" s="108"/>
      <c r="J3" s="108"/>
    </row>
    <row r="4" spans="1:11" x14ac:dyDescent="0.4">
      <c r="A4" s="3" t="s">
        <v>0</v>
      </c>
    </row>
    <row r="5" spans="1:11" x14ac:dyDescent="0.4">
      <c r="B5" s="3" t="s">
        <v>1</v>
      </c>
      <c r="F5" s="109" t="s">
        <v>24</v>
      </c>
      <c r="G5" s="109"/>
      <c r="H5" s="109"/>
      <c r="I5" s="109"/>
      <c r="J5" s="109"/>
    </row>
    <row r="6" spans="1:11" x14ac:dyDescent="0.4">
      <c r="F6" s="108" t="s">
        <v>2</v>
      </c>
      <c r="G6" s="109"/>
      <c r="H6" s="109"/>
      <c r="I6" s="109"/>
      <c r="J6" s="109"/>
    </row>
    <row r="7" spans="1:11" ht="21" customHeight="1" x14ac:dyDescent="0.4">
      <c r="F7" s="109" t="s">
        <v>64</v>
      </c>
      <c r="G7" s="109"/>
      <c r="H7" s="109"/>
      <c r="I7" s="109"/>
      <c r="J7" s="109"/>
    </row>
    <row r="9" spans="1:11" x14ac:dyDescent="0.4">
      <c r="A9" s="110" t="s">
        <v>107</v>
      </c>
      <c r="B9" s="110"/>
      <c r="C9" s="110"/>
      <c r="D9" s="110"/>
      <c r="E9" s="110"/>
      <c r="F9" s="110"/>
      <c r="G9" s="110"/>
      <c r="H9" s="110"/>
      <c r="I9" s="110"/>
      <c r="J9" s="110"/>
      <c r="K9" s="110"/>
    </row>
    <row r="10" spans="1:11" x14ac:dyDescent="0.4">
      <c r="A10" s="6"/>
      <c r="B10" s="6"/>
      <c r="C10" s="6"/>
      <c r="D10" s="6"/>
      <c r="E10" s="6"/>
      <c r="F10" s="6"/>
      <c r="G10" s="6"/>
      <c r="H10" s="6"/>
      <c r="I10" s="6"/>
      <c r="J10" s="6"/>
    </row>
    <row r="11" spans="1:11" ht="19.899999999999999" customHeight="1" x14ac:dyDescent="0.4">
      <c r="A11" s="113" t="s">
        <v>110</v>
      </c>
      <c r="B11" s="113"/>
      <c r="C11" s="113"/>
      <c r="D11" s="113"/>
      <c r="E11" s="113"/>
      <c r="F11" s="113"/>
      <c r="G11" s="113"/>
      <c r="H11" s="113"/>
      <c r="I11" s="113"/>
      <c r="J11" s="113"/>
      <c r="K11" s="113"/>
    </row>
    <row r="12" spans="1:11" x14ac:dyDescent="0.4">
      <c r="A12" s="113"/>
      <c r="B12" s="113"/>
      <c r="C12" s="113"/>
      <c r="D12" s="113"/>
      <c r="E12" s="113"/>
      <c r="F12" s="113"/>
      <c r="G12" s="113"/>
      <c r="H12" s="113"/>
      <c r="I12" s="113"/>
      <c r="J12" s="113"/>
      <c r="K12" s="113"/>
    </row>
    <row r="13" spans="1:11" x14ac:dyDescent="0.4">
      <c r="A13" s="113"/>
      <c r="B13" s="113"/>
      <c r="C13" s="113"/>
      <c r="D13" s="113"/>
      <c r="E13" s="113"/>
      <c r="F13" s="113"/>
      <c r="G13" s="113"/>
      <c r="H13" s="113"/>
      <c r="I13" s="113"/>
      <c r="J13" s="113"/>
      <c r="K13" s="113"/>
    </row>
    <row r="14" spans="1:11" x14ac:dyDescent="0.4">
      <c r="A14" s="113"/>
      <c r="B14" s="113"/>
      <c r="C14" s="113"/>
      <c r="D14" s="113"/>
      <c r="E14" s="113"/>
      <c r="F14" s="113"/>
      <c r="G14" s="113"/>
      <c r="H14" s="113"/>
      <c r="I14" s="113"/>
      <c r="J14" s="113"/>
      <c r="K14" s="113"/>
    </row>
    <row r="15" spans="1:11" x14ac:dyDescent="0.4">
      <c r="A15" s="110" t="s">
        <v>3</v>
      </c>
      <c r="B15" s="110"/>
      <c r="C15" s="110"/>
      <c r="D15" s="110"/>
      <c r="E15" s="110"/>
      <c r="F15" s="110"/>
      <c r="G15" s="110"/>
      <c r="H15" s="110"/>
      <c r="I15" s="110"/>
      <c r="J15" s="110"/>
      <c r="K15" s="110"/>
    </row>
    <row r="16" spans="1:11" x14ac:dyDescent="0.4">
      <c r="A16" s="4" t="s">
        <v>26</v>
      </c>
      <c r="B16" s="4"/>
      <c r="C16" s="4"/>
      <c r="D16" s="4"/>
      <c r="E16" s="4"/>
      <c r="F16" s="4"/>
      <c r="G16"/>
      <c r="H16"/>
      <c r="I16"/>
      <c r="J16"/>
      <c r="K16"/>
    </row>
    <row r="17" spans="1:11" x14ac:dyDescent="0.4">
      <c r="B17" s="126" t="s">
        <v>108</v>
      </c>
      <c r="C17" s="127"/>
      <c r="D17" s="127"/>
      <c r="E17" s="127"/>
      <c r="F17" s="127"/>
      <c r="G17" s="127"/>
      <c r="H17" s="127"/>
      <c r="I17" s="127"/>
      <c r="J17" s="127"/>
      <c r="K17" s="128"/>
    </row>
    <row r="19" spans="1:11" x14ac:dyDescent="0.4">
      <c r="A19" s="111" t="s">
        <v>41</v>
      </c>
      <c r="B19" s="112"/>
      <c r="C19" s="112"/>
      <c r="D19" s="112"/>
      <c r="E19" s="112"/>
      <c r="F19" s="112"/>
      <c r="G19" s="112"/>
      <c r="H19" s="112"/>
      <c r="I19" s="112"/>
      <c r="J19" s="112"/>
      <c r="K19" s="112"/>
    </row>
    <row r="20" spans="1:11" x14ac:dyDescent="0.4">
      <c r="B20" s="68"/>
      <c r="C20" s="69" t="s">
        <v>57</v>
      </c>
      <c r="D20" s="70"/>
      <c r="E20" s="71"/>
      <c r="F20" s="71"/>
      <c r="G20" s="71"/>
      <c r="H20" s="71"/>
      <c r="I20" s="72"/>
      <c r="J20" s="73"/>
      <c r="K20" s="74"/>
    </row>
    <row r="21" spans="1:11" x14ac:dyDescent="0.4">
      <c r="B21" s="75"/>
      <c r="C21" s="12" t="s">
        <v>58</v>
      </c>
      <c r="D21" s="76"/>
      <c r="E21" s="77"/>
      <c r="F21" s="77"/>
      <c r="G21" s="77"/>
      <c r="H21" s="77"/>
      <c r="I21" s="13"/>
      <c r="K21" s="67"/>
    </row>
    <row r="22" spans="1:11" x14ac:dyDescent="0.4">
      <c r="B22" s="75"/>
      <c r="C22" s="78" t="s">
        <v>45</v>
      </c>
      <c r="D22" s="78"/>
      <c r="E22" s="79"/>
      <c r="F22" s="79"/>
      <c r="G22" s="79"/>
      <c r="H22" s="79"/>
      <c r="I22" s="13"/>
      <c r="K22" s="67"/>
    </row>
    <row r="23" spans="1:11" x14ac:dyDescent="0.4">
      <c r="B23" s="80"/>
      <c r="C23" s="81" t="s">
        <v>59</v>
      </c>
      <c r="D23" s="82"/>
      <c r="E23" s="83"/>
      <c r="F23" s="83"/>
      <c r="G23" s="83"/>
      <c r="H23" s="83"/>
      <c r="I23" s="84"/>
      <c r="J23" s="85"/>
      <c r="K23" s="86"/>
    </row>
    <row r="24" spans="1:11" x14ac:dyDescent="0.4">
      <c r="C24" s="12"/>
      <c r="D24" s="12"/>
      <c r="E24" s="13"/>
      <c r="F24" s="13"/>
      <c r="G24" s="13"/>
      <c r="H24" s="13"/>
      <c r="I24" s="13"/>
    </row>
    <row r="25" spans="1:11" x14ac:dyDescent="0.4">
      <c r="C25" s="12"/>
      <c r="D25" s="12"/>
      <c r="E25" s="13"/>
      <c r="F25" s="13"/>
      <c r="G25" s="13"/>
      <c r="H25" s="13"/>
      <c r="I25" s="13"/>
    </row>
    <row r="26" spans="1:11" x14ac:dyDescent="0.4">
      <c r="A26" s="111" t="s">
        <v>28</v>
      </c>
      <c r="B26" s="112"/>
      <c r="C26" s="112"/>
      <c r="D26" s="112"/>
      <c r="E26" s="112"/>
      <c r="F26" s="112"/>
      <c r="G26" s="112"/>
      <c r="H26" s="112"/>
      <c r="I26" s="112"/>
      <c r="J26" s="112"/>
      <c r="K26" s="112"/>
    </row>
    <row r="27" spans="1:11" ht="30.75" customHeight="1" x14ac:dyDescent="0.4">
      <c r="A27" s="9"/>
      <c r="B27" s="114" t="s">
        <v>116</v>
      </c>
      <c r="C27" s="115"/>
      <c r="D27" s="115"/>
      <c r="E27" s="115"/>
      <c r="F27" s="115"/>
      <c r="G27" s="115"/>
      <c r="H27" s="115"/>
      <c r="I27" s="115"/>
      <c r="J27" s="115"/>
      <c r="K27" s="116"/>
    </row>
    <row r="28" spans="1:11" x14ac:dyDescent="0.4">
      <c r="A28" s="9"/>
      <c r="B28" s="117"/>
      <c r="C28" s="118"/>
      <c r="D28" s="118"/>
      <c r="E28" s="118"/>
      <c r="F28" s="118"/>
      <c r="G28" s="118"/>
      <c r="H28" s="118"/>
      <c r="I28" s="118"/>
      <c r="J28" s="118"/>
      <c r="K28" s="119"/>
    </row>
    <row r="29" spans="1:11" x14ac:dyDescent="0.4">
      <c r="A29" s="9"/>
      <c r="B29" s="117"/>
      <c r="C29" s="118"/>
      <c r="D29" s="118"/>
      <c r="E29" s="118"/>
      <c r="F29" s="118"/>
      <c r="G29" s="118"/>
      <c r="H29" s="118"/>
      <c r="I29" s="118"/>
      <c r="J29" s="118"/>
      <c r="K29" s="119"/>
    </row>
    <row r="30" spans="1:11" x14ac:dyDescent="0.4">
      <c r="A30" s="9"/>
      <c r="B30" s="120"/>
      <c r="C30" s="121"/>
      <c r="D30" s="121"/>
      <c r="E30" s="121"/>
      <c r="F30" s="121"/>
      <c r="G30" s="121"/>
      <c r="H30" s="121"/>
      <c r="I30" s="121"/>
      <c r="J30" s="121"/>
      <c r="K30" s="122"/>
    </row>
    <row r="31" spans="1:11" x14ac:dyDescent="0.4">
      <c r="A31" s="9"/>
      <c r="B31" s="123"/>
      <c r="C31" s="124"/>
      <c r="D31" s="124"/>
      <c r="E31" s="124"/>
      <c r="F31" s="124"/>
      <c r="G31" s="124"/>
      <c r="H31" s="124"/>
      <c r="I31" s="124"/>
      <c r="J31" s="124"/>
      <c r="K31" s="125"/>
    </row>
    <row r="32" spans="1:11" x14ac:dyDescent="0.4">
      <c r="A32" s="9"/>
      <c r="B32" s="10"/>
      <c r="C32" s="10"/>
      <c r="D32" s="10"/>
      <c r="E32" s="10"/>
      <c r="F32" s="10"/>
      <c r="G32" s="10"/>
      <c r="H32" s="10"/>
      <c r="I32" s="10"/>
      <c r="J32" s="10"/>
    </row>
    <row r="33" spans="1:12" x14ac:dyDescent="0.4">
      <c r="A33" s="104" t="s">
        <v>29</v>
      </c>
      <c r="B33" s="105"/>
      <c r="C33" s="105"/>
      <c r="D33" s="105"/>
      <c r="E33" s="105"/>
      <c r="F33" s="105"/>
      <c r="G33" s="105"/>
      <c r="H33" s="105"/>
      <c r="I33" s="105"/>
      <c r="J33" s="105"/>
      <c r="K33" s="105"/>
    </row>
    <row r="34" spans="1:12" x14ac:dyDescent="0.4">
      <c r="A34" s="104" t="s">
        <v>30</v>
      </c>
      <c r="B34" s="105"/>
      <c r="C34" s="105"/>
      <c r="D34" s="105"/>
      <c r="E34" s="105"/>
      <c r="F34" s="105"/>
      <c r="G34" s="105"/>
      <c r="H34" s="105"/>
      <c r="I34" s="105"/>
      <c r="J34" s="105"/>
      <c r="K34" s="105"/>
    </row>
    <row r="35" spans="1:12" x14ac:dyDescent="0.4">
      <c r="A35" s="9"/>
      <c r="B35" s="10" t="s">
        <v>31</v>
      </c>
      <c r="C35" s="100">
        <f>J54+J56+J58+E60+E62</f>
        <v>867000</v>
      </c>
      <c r="D35" s="100"/>
      <c r="E35" s="100"/>
      <c r="F35" s="14"/>
      <c r="G35" s="14"/>
      <c r="H35" s="14"/>
      <c r="I35" s="14"/>
      <c r="J35" s="14"/>
      <c r="K35" s="14"/>
    </row>
    <row r="36" spans="1:12" x14ac:dyDescent="0.4">
      <c r="A36" s="9"/>
      <c r="B36" s="10" t="s">
        <v>32</v>
      </c>
      <c r="C36" s="101">
        <f>J55+J57+J59+E61+E63</f>
        <v>713000</v>
      </c>
      <c r="D36" s="101"/>
      <c r="E36" s="102"/>
      <c r="F36"/>
      <c r="G36"/>
      <c r="H36"/>
      <c r="I36"/>
      <c r="J36"/>
      <c r="K36"/>
    </row>
    <row r="37" spans="1:12" x14ac:dyDescent="0.4">
      <c r="A37" s="9"/>
      <c r="B37" s="10" t="s">
        <v>33</v>
      </c>
      <c r="C37" s="103">
        <f>C36-C35</f>
        <v>-154000</v>
      </c>
      <c r="D37" s="103"/>
      <c r="E37" s="103"/>
      <c r="F37"/>
      <c r="G37"/>
      <c r="H37"/>
      <c r="I37"/>
      <c r="J37"/>
      <c r="K37"/>
    </row>
    <row r="38" spans="1:12" x14ac:dyDescent="0.4">
      <c r="A38" s="9"/>
      <c r="B38" s="10"/>
      <c r="C38" s="10"/>
      <c r="D38" s="10"/>
      <c r="E38" s="10"/>
      <c r="F38" s="10"/>
      <c r="G38" s="10"/>
      <c r="H38" s="10"/>
      <c r="I38" s="10"/>
      <c r="J38" s="10"/>
    </row>
    <row r="40" spans="1:12" ht="13.9" customHeight="1" x14ac:dyDescent="0.4"/>
    <row r="41" spans="1:12" ht="22.15" customHeight="1" x14ac:dyDescent="0.4">
      <c r="A41" s="106" t="s">
        <v>111</v>
      </c>
      <c r="B41" s="106"/>
      <c r="C41" s="106"/>
      <c r="D41" s="106"/>
      <c r="E41" s="106"/>
      <c r="F41" s="106"/>
      <c r="G41" s="106"/>
      <c r="H41" s="106"/>
      <c r="I41" s="106"/>
      <c r="J41" s="106"/>
      <c r="K41"/>
    </row>
    <row r="42" spans="1:12" ht="10.9" customHeight="1" x14ac:dyDescent="0.4"/>
    <row r="43" spans="1:12" ht="45.6" customHeight="1" thickBot="1" x14ac:dyDescent="0.45">
      <c r="B43" s="135" t="s">
        <v>81</v>
      </c>
      <c r="C43" s="135"/>
      <c r="D43" s="11" t="s">
        <v>46</v>
      </c>
      <c r="E43" s="136" t="s">
        <v>11</v>
      </c>
      <c r="F43" s="136"/>
      <c r="G43" s="8" t="s">
        <v>6</v>
      </c>
      <c r="H43" s="8" t="s">
        <v>7</v>
      </c>
      <c r="I43" s="23" t="s">
        <v>8</v>
      </c>
      <c r="J43" s="24" t="s">
        <v>5</v>
      </c>
    </row>
    <row r="44" spans="1:12" ht="22.15" customHeight="1" thickTop="1" x14ac:dyDescent="0.4">
      <c r="B44" s="137" t="s">
        <v>4</v>
      </c>
      <c r="C44" s="138"/>
      <c r="D44" s="48" t="s">
        <v>34</v>
      </c>
      <c r="E44" s="141"/>
      <c r="F44" s="142"/>
      <c r="G44" s="49">
        <v>0</v>
      </c>
      <c r="H44" s="49">
        <v>0</v>
      </c>
      <c r="I44" s="49">
        <v>0</v>
      </c>
      <c r="J44" s="49">
        <f t="shared" ref="J44:J51" si="0">SUM(G44:I44)</f>
        <v>0</v>
      </c>
      <c r="K44" s="17"/>
    </row>
    <row r="45" spans="1:12" ht="22.15" customHeight="1" thickBot="1" x14ac:dyDescent="0.45">
      <c r="B45" s="139"/>
      <c r="C45" s="140"/>
      <c r="D45" s="46" t="s">
        <v>35</v>
      </c>
      <c r="E45" s="143"/>
      <c r="F45" s="144"/>
      <c r="G45" s="50">
        <v>0</v>
      </c>
      <c r="H45" s="50">
        <v>0</v>
      </c>
      <c r="I45" s="50">
        <v>0</v>
      </c>
      <c r="J45" s="50">
        <f t="shared" si="0"/>
        <v>0</v>
      </c>
      <c r="K45" s="17"/>
    </row>
    <row r="46" spans="1:12" ht="24" customHeight="1" x14ac:dyDescent="0.4">
      <c r="B46" s="129" t="s">
        <v>70</v>
      </c>
      <c r="C46" s="130"/>
      <c r="D46" s="31" t="s">
        <v>34</v>
      </c>
      <c r="E46" s="25">
        <v>3</v>
      </c>
      <c r="F46" s="133" t="s">
        <v>9</v>
      </c>
      <c r="G46" s="26">
        <f>E46*116000</f>
        <v>348000</v>
      </c>
      <c r="H46" s="26">
        <f>E46*19000</f>
        <v>57000</v>
      </c>
      <c r="I46" s="26">
        <f>E46*19000</f>
        <v>57000</v>
      </c>
      <c r="J46" s="26">
        <f t="shared" si="0"/>
        <v>462000</v>
      </c>
      <c r="L46" s="6"/>
    </row>
    <row r="47" spans="1:12" ht="22.9" customHeight="1" x14ac:dyDescent="0.4">
      <c r="B47" s="131"/>
      <c r="C47" s="132"/>
      <c r="D47" s="32" t="s">
        <v>35</v>
      </c>
      <c r="E47" s="33">
        <v>2</v>
      </c>
      <c r="F47" s="134"/>
      <c r="G47" s="34">
        <f>E47*116000</f>
        <v>232000</v>
      </c>
      <c r="H47" s="34">
        <f>E47*19000</f>
        <v>38000</v>
      </c>
      <c r="I47" s="34">
        <f>E47*19000</f>
        <v>38000</v>
      </c>
      <c r="J47" s="34">
        <f t="shared" si="0"/>
        <v>308000</v>
      </c>
    </row>
    <row r="48" spans="1:12" ht="30.6" customHeight="1" x14ac:dyDescent="0.4">
      <c r="B48" s="129" t="s">
        <v>71</v>
      </c>
      <c r="C48" s="130"/>
      <c r="D48" s="31" t="s">
        <v>34</v>
      </c>
      <c r="E48" s="35">
        <v>1</v>
      </c>
      <c r="F48" s="133" t="s">
        <v>9</v>
      </c>
      <c r="G48" s="26">
        <f>E48*304000</f>
        <v>304000</v>
      </c>
      <c r="H48" s="26">
        <f>E48*50500</f>
        <v>50500</v>
      </c>
      <c r="I48" s="26">
        <f>E48*50500</f>
        <v>50500</v>
      </c>
      <c r="J48" s="26">
        <f t="shared" si="0"/>
        <v>405000</v>
      </c>
    </row>
    <row r="49" spans="2:11" ht="25.15" customHeight="1" x14ac:dyDescent="0.4">
      <c r="B49" s="131"/>
      <c r="C49" s="132"/>
      <c r="D49" s="32" t="s">
        <v>35</v>
      </c>
      <c r="E49" s="33">
        <v>1</v>
      </c>
      <c r="F49" s="134"/>
      <c r="G49" s="34">
        <f>E49*304000</f>
        <v>304000</v>
      </c>
      <c r="H49" s="34">
        <f>E49*50500</f>
        <v>50500</v>
      </c>
      <c r="I49" s="34">
        <f>E49*50500</f>
        <v>50500</v>
      </c>
      <c r="J49" s="34">
        <f t="shared" si="0"/>
        <v>405000</v>
      </c>
    </row>
    <row r="50" spans="2:11" ht="23.45" customHeight="1" x14ac:dyDescent="0.4">
      <c r="B50" s="145" t="s">
        <v>72</v>
      </c>
      <c r="C50" s="146"/>
      <c r="D50" s="31" t="s">
        <v>34</v>
      </c>
      <c r="E50" s="35">
        <v>0</v>
      </c>
      <c r="F50" s="146" t="s">
        <v>9</v>
      </c>
      <c r="G50" s="26">
        <f>E50*176000</f>
        <v>0</v>
      </c>
      <c r="H50" s="26">
        <f>E50*29400</f>
        <v>0</v>
      </c>
      <c r="I50" s="26">
        <f>E50*29400</f>
        <v>0</v>
      </c>
      <c r="J50" s="26">
        <f>SUM(G50:I50)</f>
        <v>0</v>
      </c>
    </row>
    <row r="51" spans="2:11" ht="23.45" customHeight="1" x14ac:dyDescent="0.4">
      <c r="B51" s="147"/>
      <c r="C51" s="140"/>
      <c r="D51" s="32" t="s">
        <v>35</v>
      </c>
      <c r="E51" s="33">
        <v>0</v>
      </c>
      <c r="F51" s="140"/>
      <c r="G51" s="34">
        <f>E51*176000</f>
        <v>0</v>
      </c>
      <c r="H51" s="34">
        <f>E51*29400</f>
        <v>0</v>
      </c>
      <c r="I51" s="34">
        <f>E51*29400</f>
        <v>0</v>
      </c>
      <c r="J51" s="34">
        <f t="shared" si="0"/>
        <v>0</v>
      </c>
    </row>
    <row r="52" spans="2:11" ht="26.45" customHeight="1" x14ac:dyDescent="0.4">
      <c r="B52" s="56"/>
      <c r="C52" s="157" t="s">
        <v>75</v>
      </c>
      <c r="D52" s="31" t="s">
        <v>34</v>
      </c>
      <c r="E52" s="57">
        <v>0</v>
      </c>
      <c r="F52" s="155" t="s">
        <v>76</v>
      </c>
      <c r="G52" s="159"/>
      <c r="H52" s="160"/>
      <c r="I52" s="161"/>
      <c r="J52" s="26">
        <f>E52</f>
        <v>0</v>
      </c>
    </row>
    <row r="53" spans="2:11" ht="26.45" customHeight="1" x14ac:dyDescent="0.4">
      <c r="B53" s="46"/>
      <c r="C53" s="158"/>
      <c r="D53" s="32" t="s">
        <v>35</v>
      </c>
      <c r="E53" s="58">
        <v>0</v>
      </c>
      <c r="F53" s="156"/>
      <c r="G53" s="162"/>
      <c r="H53" s="163"/>
      <c r="I53" s="164"/>
      <c r="J53" s="34">
        <f>E53</f>
        <v>0</v>
      </c>
    </row>
    <row r="54" spans="2:11" ht="26.45" customHeight="1" x14ac:dyDescent="0.4">
      <c r="B54" s="145" t="s">
        <v>47</v>
      </c>
      <c r="C54" s="146"/>
      <c r="D54" s="147" t="s">
        <v>52</v>
      </c>
      <c r="E54" s="165"/>
      <c r="F54" s="166"/>
      <c r="G54" s="29">
        <f t="shared" ref="G54:J55" si="1">G44+G46+G48+G50+G52</f>
        <v>652000</v>
      </c>
      <c r="H54" s="29">
        <f t="shared" si="1"/>
        <v>107500</v>
      </c>
      <c r="I54" s="29">
        <f t="shared" si="1"/>
        <v>107500</v>
      </c>
      <c r="J54" s="29">
        <f t="shared" si="1"/>
        <v>867000</v>
      </c>
    </row>
    <row r="55" spans="2:11" x14ac:dyDescent="0.4">
      <c r="B55" s="139"/>
      <c r="C55" s="140"/>
      <c r="D55" s="167" t="s">
        <v>73</v>
      </c>
      <c r="E55" s="168"/>
      <c r="F55" s="169"/>
      <c r="G55" s="41">
        <f t="shared" si="1"/>
        <v>536000</v>
      </c>
      <c r="H55" s="41">
        <f t="shared" si="1"/>
        <v>88500</v>
      </c>
      <c r="I55" s="41">
        <f t="shared" si="1"/>
        <v>88500</v>
      </c>
      <c r="J55" s="41">
        <f t="shared" si="1"/>
        <v>713000</v>
      </c>
    </row>
    <row r="56" spans="2:11" ht="27.6" customHeight="1" x14ac:dyDescent="0.4">
      <c r="B56" s="145" t="s">
        <v>77</v>
      </c>
      <c r="C56" s="146"/>
      <c r="D56" s="31" t="s">
        <v>34</v>
      </c>
      <c r="E56" s="35">
        <v>0</v>
      </c>
      <c r="F56" s="146" t="s">
        <v>10</v>
      </c>
      <c r="G56" s="26">
        <f>E56*800</f>
        <v>0</v>
      </c>
      <c r="H56" s="26">
        <f>E56*100</f>
        <v>0</v>
      </c>
      <c r="I56" s="26">
        <f>E56*100</f>
        <v>0</v>
      </c>
      <c r="J56" s="26">
        <f t="shared" ref="J56:J59" si="2">SUM(G56:I56)</f>
        <v>0</v>
      </c>
    </row>
    <row r="57" spans="2:11" ht="27.6" customHeight="1" x14ac:dyDescent="0.4">
      <c r="B57" s="139"/>
      <c r="C57" s="140"/>
      <c r="D57" s="32" t="s">
        <v>35</v>
      </c>
      <c r="E57" s="36" t="s">
        <v>55</v>
      </c>
      <c r="F57" s="140"/>
      <c r="G57" s="34">
        <f>E57*800</f>
        <v>0</v>
      </c>
      <c r="H57" s="34">
        <f>E57*100</f>
        <v>0</v>
      </c>
      <c r="I57" s="34">
        <f>E57*100</f>
        <v>0</v>
      </c>
      <c r="J57" s="34">
        <f t="shared" si="2"/>
        <v>0</v>
      </c>
      <c r="K57" s="17"/>
    </row>
    <row r="58" spans="2:11" ht="27" customHeight="1" x14ac:dyDescent="0.4">
      <c r="B58" s="129" t="s">
        <v>78</v>
      </c>
      <c r="C58" s="130"/>
      <c r="D58" s="31" t="s">
        <v>34</v>
      </c>
      <c r="E58" s="27">
        <v>0</v>
      </c>
      <c r="F58" s="170" t="s">
        <v>53</v>
      </c>
      <c r="G58" s="28">
        <f>E58</f>
        <v>0</v>
      </c>
      <c r="H58" s="28">
        <f>ROUNDDOWN(G58/6,0-3)</f>
        <v>0</v>
      </c>
      <c r="I58" s="28">
        <f>ROUNDDOWN(G58/6,0-3)</f>
        <v>0</v>
      </c>
      <c r="J58" s="37">
        <f t="shared" si="2"/>
        <v>0</v>
      </c>
    </row>
    <row r="59" spans="2:11" ht="27" customHeight="1" x14ac:dyDescent="0.4">
      <c r="B59" s="131"/>
      <c r="C59" s="132"/>
      <c r="D59" s="32" t="s">
        <v>35</v>
      </c>
      <c r="E59" s="38">
        <v>0</v>
      </c>
      <c r="F59" s="171"/>
      <c r="G59" s="39">
        <f>E59</f>
        <v>0</v>
      </c>
      <c r="H59" s="39">
        <f>ROUNDDOWN(G59/6,0-3)</f>
        <v>0</v>
      </c>
      <c r="I59" s="39">
        <f>ROUNDDOWN(G59/6,0-3)</f>
        <v>0</v>
      </c>
      <c r="J59" s="40">
        <f t="shared" si="2"/>
        <v>0</v>
      </c>
    </row>
    <row r="60" spans="2:11" ht="40.9" customHeight="1" x14ac:dyDescent="0.4">
      <c r="B60" s="148" t="s">
        <v>79</v>
      </c>
      <c r="C60" s="149"/>
      <c r="D60" s="42" t="s">
        <v>34</v>
      </c>
      <c r="E60" s="30">
        <v>0</v>
      </c>
      <c r="F60" s="172" t="s">
        <v>50</v>
      </c>
      <c r="G60" s="26">
        <f>ROUNDDOWN(E60/2,-2)</f>
        <v>0</v>
      </c>
      <c r="H60" s="175"/>
      <c r="I60" s="176"/>
      <c r="J60" s="26">
        <f>G60</f>
        <v>0</v>
      </c>
    </row>
    <row r="61" spans="2:11" ht="40.15" customHeight="1" x14ac:dyDescent="0.4">
      <c r="B61" s="150"/>
      <c r="C61" s="151"/>
      <c r="D61" s="43" t="s">
        <v>37</v>
      </c>
      <c r="E61" s="21">
        <v>0</v>
      </c>
      <c r="F61" s="173"/>
      <c r="G61" s="34">
        <f>ROUNDDOWN(E61/2,-2)</f>
        <v>0</v>
      </c>
      <c r="H61" s="177"/>
      <c r="I61" s="178"/>
      <c r="J61" s="34">
        <f>G61</f>
        <v>0</v>
      </c>
    </row>
    <row r="62" spans="2:11" ht="29.45" customHeight="1" x14ac:dyDescent="0.4">
      <c r="B62" s="148" t="s">
        <v>80</v>
      </c>
      <c r="C62" s="152"/>
      <c r="D62" s="42" t="s">
        <v>34</v>
      </c>
      <c r="E62" s="30">
        <v>0</v>
      </c>
      <c r="F62" s="173"/>
      <c r="G62" s="26">
        <f>ROUNDDOWN(E62/3,-2)</f>
        <v>0</v>
      </c>
      <c r="H62" s="177"/>
      <c r="I62" s="178"/>
      <c r="J62" s="26">
        <f>G62</f>
        <v>0</v>
      </c>
    </row>
    <row r="63" spans="2:11" ht="29.45" customHeight="1" thickBot="1" x14ac:dyDescent="0.45">
      <c r="B63" s="153"/>
      <c r="C63" s="154"/>
      <c r="D63" s="43" t="s">
        <v>37</v>
      </c>
      <c r="E63" s="22">
        <v>0</v>
      </c>
      <c r="F63" s="174"/>
      <c r="G63" s="34">
        <f>ROUNDDOWN(E63/3,-2)</f>
        <v>0</v>
      </c>
      <c r="H63" s="179"/>
      <c r="I63" s="180"/>
      <c r="J63" s="34">
        <f>G63</f>
        <v>0</v>
      </c>
    </row>
    <row r="64" spans="2:11" ht="19.5" customHeight="1" x14ac:dyDescent="0.4">
      <c r="B64" s="148" t="s">
        <v>74</v>
      </c>
      <c r="C64" s="152"/>
      <c r="D64" s="147" t="s">
        <v>52</v>
      </c>
      <c r="E64" s="165"/>
      <c r="F64" s="166"/>
      <c r="G64" s="29">
        <f>G56+G58+G60+G62</f>
        <v>0</v>
      </c>
      <c r="H64" s="29">
        <f>H56+H58</f>
        <v>0</v>
      </c>
      <c r="I64" s="29">
        <f>I56+I58</f>
        <v>0</v>
      </c>
      <c r="J64" s="29">
        <f>J56+J58+J60+J62</f>
        <v>0</v>
      </c>
    </row>
    <row r="65" spans="1:11" x14ac:dyDescent="0.4">
      <c r="B65" s="153"/>
      <c r="C65" s="154"/>
      <c r="D65" s="167" t="s">
        <v>73</v>
      </c>
      <c r="E65" s="168"/>
      <c r="F65" s="169"/>
      <c r="G65" s="41">
        <f>G57+G59+G61+G63</f>
        <v>0</v>
      </c>
      <c r="H65" s="41">
        <f>H57+H59</f>
        <v>0</v>
      </c>
      <c r="I65" s="41">
        <f>I57+I59</f>
        <v>0</v>
      </c>
      <c r="J65" s="41">
        <f>J57+J59+J61+J63</f>
        <v>0</v>
      </c>
    </row>
    <row r="66" spans="1:11" ht="19.5" customHeight="1" x14ac:dyDescent="0.4">
      <c r="B66" s="145" t="s">
        <v>12</v>
      </c>
      <c r="C66" s="146"/>
      <c r="D66" s="181" t="s">
        <v>48</v>
      </c>
      <c r="E66" s="182"/>
      <c r="F66" s="183"/>
      <c r="G66" s="29">
        <f>G54+G64</f>
        <v>652000</v>
      </c>
      <c r="H66" s="29">
        <f t="shared" ref="G66:J67" si="3">H54+H64</f>
        <v>107500</v>
      </c>
      <c r="I66" s="29">
        <f t="shared" si="3"/>
        <v>107500</v>
      </c>
      <c r="J66" s="29">
        <f t="shared" si="3"/>
        <v>867000</v>
      </c>
    </row>
    <row r="67" spans="1:11" x14ac:dyDescent="0.4">
      <c r="B67" s="139"/>
      <c r="C67" s="140"/>
      <c r="D67" s="167" t="s">
        <v>49</v>
      </c>
      <c r="E67" s="168"/>
      <c r="F67" s="169"/>
      <c r="G67" s="41">
        <f t="shared" si="3"/>
        <v>536000</v>
      </c>
      <c r="H67" s="41">
        <f t="shared" si="3"/>
        <v>88500</v>
      </c>
      <c r="I67" s="41">
        <f t="shared" si="3"/>
        <v>88500</v>
      </c>
      <c r="J67" s="41">
        <f t="shared" si="3"/>
        <v>713000</v>
      </c>
    </row>
    <row r="68" spans="1:11" x14ac:dyDescent="0.4">
      <c r="B68" s="187" t="s">
        <v>56</v>
      </c>
      <c r="C68" s="188"/>
      <c r="D68" s="44" t="s">
        <v>34</v>
      </c>
      <c r="E68" s="45">
        <v>4</v>
      </c>
      <c r="F68" s="191" t="s">
        <v>9</v>
      </c>
      <c r="G68" s="193"/>
      <c r="H68" s="194"/>
      <c r="I68" s="194"/>
      <c r="J68" s="195"/>
    </row>
    <row r="69" spans="1:11" x14ac:dyDescent="0.4">
      <c r="B69" s="189"/>
      <c r="C69" s="190"/>
      <c r="D69" s="46" t="s">
        <v>37</v>
      </c>
      <c r="E69" s="47">
        <v>3</v>
      </c>
      <c r="F69" s="192"/>
      <c r="G69" s="196"/>
      <c r="H69" s="197"/>
      <c r="I69" s="197"/>
      <c r="J69" s="198"/>
    </row>
    <row r="70" spans="1:11" x14ac:dyDescent="0.4">
      <c r="B70" s="87"/>
      <c r="C70" s="87"/>
      <c r="D70" s="6"/>
      <c r="E70" s="88"/>
      <c r="F70" s="6"/>
      <c r="G70" s="89"/>
      <c r="H70" s="89"/>
      <c r="I70" s="89"/>
      <c r="J70" s="89"/>
    </row>
    <row r="71" spans="1:11" ht="30" customHeight="1" x14ac:dyDescent="0.4">
      <c r="A71" s="104" t="s">
        <v>44</v>
      </c>
      <c r="B71" s="105"/>
      <c r="C71" s="105"/>
      <c r="D71" s="105"/>
      <c r="E71" s="105"/>
      <c r="F71" s="105"/>
      <c r="G71" s="105"/>
      <c r="H71" s="105"/>
      <c r="I71" s="105"/>
    </row>
    <row r="72" spans="1:11" ht="25.15" customHeight="1" thickBot="1" x14ac:dyDescent="0.45">
      <c r="B72" s="200" t="s">
        <v>13</v>
      </c>
      <c r="C72" s="201"/>
      <c r="D72" s="200" t="s">
        <v>25</v>
      </c>
      <c r="E72" s="212"/>
      <c r="F72" s="212"/>
      <c r="G72" s="212"/>
      <c r="H72" s="212"/>
      <c r="I72" s="212"/>
      <c r="J72" s="201"/>
      <c r="K72" s="8" t="s">
        <v>14</v>
      </c>
    </row>
    <row r="73" spans="1:11" ht="43.9" customHeight="1" thickTop="1" x14ac:dyDescent="0.4">
      <c r="B73" s="202" t="s">
        <v>39</v>
      </c>
      <c r="C73" s="203"/>
      <c r="D73" s="206" t="s">
        <v>40</v>
      </c>
      <c r="E73" s="207"/>
      <c r="F73" s="207"/>
      <c r="G73" s="207"/>
      <c r="H73" s="207"/>
      <c r="I73" s="207"/>
      <c r="J73" s="208"/>
      <c r="K73" s="15" t="s">
        <v>115</v>
      </c>
    </row>
    <row r="74" spans="1:11" ht="31.9" customHeight="1" x14ac:dyDescent="0.4">
      <c r="B74" s="204"/>
      <c r="C74" s="205"/>
      <c r="D74" s="209" t="s">
        <v>38</v>
      </c>
      <c r="E74" s="210"/>
      <c r="F74" s="210"/>
      <c r="G74" s="210"/>
      <c r="H74" s="210"/>
      <c r="I74" s="210"/>
      <c r="J74" s="211"/>
      <c r="K74" s="7" t="s">
        <v>15</v>
      </c>
    </row>
    <row r="75" spans="1:11" ht="10.9" customHeight="1" x14ac:dyDescent="0.4"/>
    <row r="76" spans="1:11" ht="20.45" customHeight="1" x14ac:dyDescent="0.4">
      <c r="B76" s="3" t="s">
        <v>83</v>
      </c>
    </row>
    <row r="77" spans="1:11" ht="20.45" customHeight="1" x14ac:dyDescent="0.4">
      <c r="B77" s="199" t="s">
        <v>84</v>
      </c>
      <c r="C77" s="199"/>
      <c r="D77" s="199"/>
      <c r="E77" s="199"/>
      <c r="F77" s="199"/>
      <c r="G77" s="199"/>
      <c r="H77" s="199"/>
      <c r="I77" s="199"/>
      <c r="J77" s="199"/>
      <c r="K77" s="199"/>
    </row>
    <row r="78" spans="1:11" ht="24" customHeight="1" x14ac:dyDescent="0.4">
      <c r="B78" s="184"/>
      <c r="C78" s="185"/>
      <c r="D78" s="185"/>
      <c r="E78" s="185"/>
      <c r="F78" s="185"/>
      <c r="G78" s="185"/>
      <c r="H78" s="185"/>
      <c r="I78" s="185"/>
      <c r="J78" s="185"/>
      <c r="K78" s="186"/>
    </row>
    <row r="79" spans="1:11" x14ac:dyDescent="0.4">
      <c r="B79" s="9" t="s">
        <v>85</v>
      </c>
      <c r="C79" s="9"/>
      <c r="D79" s="9"/>
      <c r="E79" s="9"/>
      <c r="F79" s="9"/>
      <c r="G79" s="9"/>
      <c r="H79" s="9"/>
      <c r="I79" s="9"/>
      <c r="J79" s="9"/>
      <c r="K79" s="9"/>
    </row>
    <row r="80" spans="1:11" x14ac:dyDescent="0.4">
      <c r="B80" s="184"/>
      <c r="C80" s="185"/>
      <c r="D80" s="185"/>
      <c r="E80" s="185"/>
      <c r="F80" s="185"/>
      <c r="G80" s="185"/>
      <c r="H80" s="185"/>
      <c r="I80" s="185"/>
      <c r="J80" s="185"/>
      <c r="K80" s="186"/>
    </row>
    <row r="82" spans="2:11" x14ac:dyDescent="0.4">
      <c r="B82" s="104" t="s">
        <v>86</v>
      </c>
      <c r="C82" s="104"/>
      <c r="D82" s="104"/>
      <c r="E82" s="104"/>
      <c r="F82" s="104"/>
      <c r="G82" s="104"/>
      <c r="H82" s="104"/>
      <c r="I82" s="104"/>
      <c r="J82" s="104"/>
      <c r="K82" s="104"/>
    </row>
    <row r="83" spans="2:11" x14ac:dyDescent="0.4">
      <c r="B83" s="104" t="s">
        <v>112</v>
      </c>
      <c r="C83" s="104"/>
      <c r="D83" s="104"/>
      <c r="E83" s="104"/>
      <c r="F83" s="104"/>
      <c r="G83" s="104"/>
      <c r="H83" s="104"/>
      <c r="I83" s="104"/>
      <c r="J83" s="104"/>
      <c r="K83" s="104"/>
    </row>
    <row r="84" spans="2:11" x14ac:dyDescent="0.4">
      <c r="B84" s="90"/>
      <c r="C84" s="91"/>
      <c r="D84" s="91"/>
      <c r="E84" s="91"/>
      <c r="F84" s="91"/>
      <c r="G84" s="91"/>
      <c r="H84" s="91"/>
      <c r="I84" s="91"/>
      <c r="J84" s="91"/>
      <c r="K84" s="92"/>
    </row>
  </sheetData>
  <mergeCells count="63">
    <mergeCell ref="D66:F66"/>
    <mergeCell ref="D67:F67"/>
    <mergeCell ref="B80:K80"/>
    <mergeCell ref="B82:K82"/>
    <mergeCell ref="B83:K83"/>
    <mergeCell ref="B68:C69"/>
    <mergeCell ref="F68:F69"/>
    <mergeCell ref="G68:J69"/>
    <mergeCell ref="B77:K77"/>
    <mergeCell ref="B72:C72"/>
    <mergeCell ref="B73:C73"/>
    <mergeCell ref="B74:C74"/>
    <mergeCell ref="B78:K78"/>
    <mergeCell ref="D73:J73"/>
    <mergeCell ref="D74:J74"/>
    <mergeCell ref="D72:J72"/>
    <mergeCell ref="F58:F59"/>
    <mergeCell ref="F60:F63"/>
    <mergeCell ref="H60:I63"/>
    <mergeCell ref="D64:F64"/>
    <mergeCell ref="D65:F65"/>
    <mergeCell ref="B50:C51"/>
    <mergeCell ref="A71:I71"/>
    <mergeCell ref="B58:C59"/>
    <mergeCell ref="B60:C61"/>
    <mergeCell ref="B62:C63"/>
    <mergeCell ref="B54:C55"/>
    <mergeCell ref="B56:C57"/>
    <mergeCell ref="F50:F51"/>
    <mergeCell ref="F52:F53"/>
    <mergeCell ref="B64:C65"/>
    <mergeCell ref="B66:C67"/>
    <mergeCell ref="C52:C53"/>
    <mergeCell ref="G52:I53"/>
    <mergeCell ref="D54:F54"/>
    <mergeCell ref="D55:F55"/>
    <mergeCell ref="F56:F57"/>
    <mergeCell ref="B46:C47"/>
    <mergeCell ref="B48:C49"/>
    <mergeCell ref="F46:F47"/>
    <mergeCell ref="F48:F49"/>
    <mergeCell ref="B43:C43"/>
    <mergeCell ref="E43:F43"/>
    <mergeCell ref="B44:C45"/>
    <mergeCell ref="E44:F45"/>
    <mergeCell ref="A9:K9"/>
    <mergeCell ref="A19:K19"/>
    <mergeCell ref="A26:K26"/>
    <mergeCell ref="A33:K33"/>
    <mergeCell ref="A11:K14"/>
    <mergeCell ref="A15:K15"/>
    <mergeCell ref="B27:K31"/>
    <mergeCell ref="B17:K17"/>
    <mergeCell ref="H2:J2"/>
    <mergeCell ref="H3:J3"/>
    <mergeCell ref="F5:J5"/>
    <mergeCell ref="F6:J6"/>
    <mergeCell ref="F7:J7"/>
    <mergeCell ref="C35:E35"/>
    <mergeCell ref="C36:E36"/>
    <mergeCell ref="C37:E37"/>
    <mergeCell ref="A34:K34"/>
    <mergeCell ref="A41:J41"/>
  </mergeCells>
  <phoneticPr fontId="2"/>
  <dataValidations count="1">
    <dataValidation type="list" allowBlank="1" showInputMessage="1" showErrorMessage="1" sqref="L46" xr:uid="{00000000-0002-0000-0100-000001000000}">
      <formula1>$L$46:$L$46</formula1>
    </dataValidation>
  </dataValidations>
  <pageMargins left="0.9055118110236221" right="0.51181102362204722" top="0.94488188976377963" bottom="0.55118110236220474" header="0.31496062992125984" footer="0.31496062992125984"/>
  <pageSetup paperSize="9" scale="69" orientation="portrait" r:id="rId1"/>
  <rowBreaks count="1" manualBreakCount="1">
    <brk id="4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L79"/>
  <sheetViews>
    <sheetView topLeftCell="A38" zoomScaleNormal="100" workbookViewId="0">
      <selection activeCell="O45" sqref="O45"/>
    </sheetView>
  </sheetViews>
  <sheetFormatPr defaultColWidth="8.75" defaultRowHeight="19.5" x14ac:dyDescent="0.4"/>
  <cols>
    <col min="1" max="1" width="1.75" style="3" customWidth="1"/>
    <col min="2" max="2" width="2.75" style="3" customWidth="1"/>
    <col min="3" max="4" width="10" style="3" customWidth="1"/>
    <col min="5" max="5" width="5.25" style="3" customWidth="1"/>
    <col min="6" max="6" width="9.625" style="3" customWidth="1"/>
    <col min="7" max="7" width="4.625" style="3" bestFit="1" customWidth="1"/>
    <col min="8" max="8" width="11.5" style="3" bestFit="1" customWidth="1"/>
    <col min="9" max="10" width="9.875" style="3" customWidth="1"/>
    <col min="11" max="11" width="11.875" style="3" bestFit="1" customWidth="1"/>
    <col min="12" max="12" width="9.875" style="3" customWidth="1"/>
    <col min="13" max="13" width="5.875" style="3" customWidth="1"/>
    <col min="14" max="16384" width="8.75" style="3"/>
  </cols>
  <sheetData>
    <row r="1" spans="2:12" ht="38.450000000000003" customHeight="1" x14ac:dyDescent="0.4">
      <c r="B1" s="3" t="s">
        <v>67</v>
      </c>
    </row>
    <row r="2" spans="2:12" x14ac:dyDescent="0.4">
      <c r="I2" s="231" t="s">
        <v>62</v>
      </c>
      <c r="J2" s="231"/>
      <c r="K2" s="231"/>
    </row>
    <row r="3" spans="2:12" x14ac:dyDescent="0.4">
      <c r="I3" s="109" t="s">
        <v>54</v>
      </c>
      <c r="J3" s="109"/>
      <c r="K3" s="109"/>
    </row>
    <row r="4" spans="2:12" x14ac:dyDescent="0.4">
      <c r="B4" s="3" t="s">
        <v>0</v>
      </c>
    </row>
    <row r="5" spans="2:12" x14ac:dyDescent="0.4">
      <c r="C5" s="3" t="s">
        <v>1</v>
      </c>
      <c r="G5" s="109" t="s">
        <v>63</v>
      </c>
      <c r="H5" s="109"/>
      <c r="I5" s="109"/>
      <c r="J5" s="109"/>
      <c r="K5" s="109"/>
    </row>
    <row r="6" spans="2:12" x14ac:dyDescent="0.4">
      <c r="G6" s="232" t="s">
        <v>60</v>
      </c>
      <c r="H6" s="109"/>
      <c r="I6" s="109"/>
      <c r="J6" s="109"/>
      <c r="K6" s="109"/>
    </row>
    <row r="7" spans="2:12" ht="21" customHeight="1" x14ac:dyDescent="0.4">
      <c r="G7" s="109" t="s">
        <v>65</v>
      </c>
      <c r="H7" s="109"/>
      <c r="I7" s="109"/>
      <c r="J7" s="109"/>
      <c r="K7" s="109"/>
    </row>
    <row r="9" spans="2:12" x14ac:dyDescent="0.4">
      <c r="B9" s="110" t="s">
        <v>68</v>
      </c>
      <c r="C9" s="110"/>
      <c r="D9" s="110"/>
      <c r="E9" s="110"/>
      <c r="F9" s="110"/>
      <c r="G9" s="110"/>
      <c r="H9" s="110"/>
      <c r="I9" s="110"/>
      <c r="J9" s="110"/>
      <c r="K9" s="110"/>
      <c r="L9" s="110"/>
    </row>
    <row r="10" spans="2:12" x14ac:dyDescent="0.4">
      <c r="B10" s="6"/>
      <c r="C10" s="6"/>
      <c r="D10" s="6"/>
      <c r="E10" s="6"/>
      <c r="F10" s="6"/>
      <c r="G10" s="6"/>
      <c r="H10" s="6"/>
      <c r="I10" s="6"/>
      <c r="J10" s="6"/>
      <c r="K10" s="6"/>
    </row>
    <row r="11" spans="2:12" ht="19.899999999999999" customHeight="1" x14ac:dyDescent="0.4">
      <c r="B11" s="113" t="s">
        <v>109</v>
      </c>
      <c r="C11" s="113"/>
      <c r="D11" s="113"/>
      <c r="E11" s="113"/>
      <c r="F11" s="113"/>
      <c r="G11" s="113"/>
      <c r="H11" s="113"/>
      <c r="I11" s="113"/>
      <c r="J11" s="113"/>
      <c r="K11" s="113"/>
      <c r="L11" s="113"/>
    </row>
    <row r="12" spans="2:12" x14ac:dyDescent="0.4">
      <c r="B12" s="113"/>
      <c r="C12" s="113"/>
      <c r="D12" s="113"/>
      <c r="E12" s="113"/>
      <c r="F12" s="113"/>
      <c r="G12" s="113"/>
      <c r="H12" s="113"/>
      <c r="I12" s="113"/>
      <c r="J12" s="113"/>
      <c r="K12" s="113"/>
      <c r="L12" s="113"/>
    </row>
    <row r="13" spans="2:12" x14ac:dyDescent="0.4">
      <c r="B13" s="113"/>
      <c r="C13" s="113"/>
      <c r="D13" s="113"/>
      <c r="E13" s="113"/>
      <c r="F13" s="113"/>
      <c r="G13" s="113"/>
      <c r="H13" s="113"/>
      <c r="I13" s="113"/>
      <c r="J13" s="113"/>
      <c r="K13" s="113"/>
      <c r="L13" s="113"/>
    </row>
    <row r="14" spans="2:12" x14ac:dyDescent="0.4">
      <c r="B14" s="113"/>
      <c r="C14" s="113"/>
      <c r="D14" s="113"/>
      <c r="E14" s="113"/>
      <c r="F14" s="113"/>
      <c r="G14" s="113"/>
      <c r="H14" s="113"/>
      <c r="I14" s="113"/>
      <c r="J14" s="113"/>
      <c r="K14" s="113"/>
      <c r="L14" s="113"/>
    </row>
    <row r="15" spans="2:12" x14ac:dyDescent="0.4">
      <c r="B15" s="110" t="s">
        <v>3</v>
      </c>
      <c r="C15" s="110"/>
      <c r="D15" s="110"/>
      <c r="E15" s="110"/>
      <c r="F15" s="110"/>
      <c r="G15" s="110"/>
      <c r="H15" s="110"/>
      <c r="I15" s="110"/>
      <c r="J15" s="110"/>
      <c r="K15" s="110"/>
      <c r="L15" s="110"/>
    </row>
    <row r="16" spans="2:12" x14ac:dyDescent="0.4">
      <c r="B16" s="106" t="s">
        <v>26</v>
      </c>
      <c r="C16" s="106"/>
      <c r="D16" s="106"/>
      <c r="E16" s="106"/>
      <c r="F16" s="106"/>
      <c r="G16" s="106"/>
      <c r="H16" s="105"/>
      <c r="I16" s="105"/>
      <c r="J16" s="105"/>
      <c r="K16" s="105"/>
      <c r="L16" s="105"/>
    </row>
    <row r="17" spans="2:12" ht="30" customHeight="1" x14ac:dyDescent="0.4">
      <c r="C17" s="228"/>
      <c r="D17" s="229"/>
      <c r="E17" s="229"/>
      <c r="F17" s="229"/>
      <c r="G17" s="229"/>
      <c r="H17" s="229"/>
      <c r="I17" s="229"/>
      <c r="J17" s="229"/>
      <c r="K17" s="229"/>
      <c r="L17" s="230"/>
    </row>
    <row r="18" spans="2:12" ht="21" customHeight="1" x14ac:dyDescent="0.4"/>
    <row r="19" spans="2:12" x14ac:dyDescent="0.4">
      <c r="B19" s="111" t="s">
        <v>27</v>
      </c>
      <c r="C19" s="112"/>
      <c r="D19" s="112"/>
      <c r="E19" s="112"/>
      <c r="F19" s="112"/>
      <c r="G19" s="112"/>
      <c r="H19" s="112"/>
      <c r="I19" s="112"/>
      <c r="J19" s="112"/>
      <c r="K19" s="112"/>
      <c r="L19" s="112"/>
    </row>
    <row r="20" spans="2:12" x14ac:dyDescent="0.4">
      <c r="C20" s="222"/>
      <c r="D20" s="223"/>
      <c r="E20" s="223"/>
      <c r="F20" s="223"/>
      <c r="G20" s="223"/>
      <c r="H20" s="223"/>
      <c r="I20" s="223"/>
      <c r="J20" s="223"/>
      <c r="K20" s="223"/>
      <c r="L20" s="224"/>
    </row>
    <row r="21" spans="2:12" x14ac:dyDescent="0.4">
      <c r="C21" s="225"/>
      <c r="D21" s="226"/>
      <c r="E21" s="226"/>
      <c r="F21" s="226"/>
      <c r="G21" s="226"/>
      <c r="H21" s="226"/>
      <c r="I21" s="226"/>
      <c r="J21" s="226"/>
      <c r="K21" s="226"/>
      <c r="L21" s="227"/>
    </row>
    <row r="22" spans="2:12" ht="21" customHeight="1" x14ac:dyDescent="0.4"/>
    <row r="23" spans="2:12" x14ac:dyDescent="0.4">
      <c r="B23" s="111" t="s">
        <v>28</v>
      </c>
      <c r="C23" s="112"/>
      <c r="D23" s="112"/>
      <c r="E23" s="112"/>
      <c r="F23" s="112"/>
      <c r="G23" s="112"/>
      <c r="H23" s="112"/>
      <c r="I23" s="112"/>
      <c r="J23" s="112"/>
      <c r="K23" s="112"/>
      <c r="L23" s="112"/>
    </row>
    <row r="24" spans="2:12" x14ac:dyDescent="0.4">
      <c r="B24" s="9"/>
      <c r="C24" s="218"/>
      <c r="D24" s="219"/>
      <c r="E24" s="219"/>
      <c r="F24" s="219"/>
      <c r="G24" s="219"/>
      <c r="H24" s="219"/>
      <c r="I24" s="219"/>
      <c r="J24" s="219"/>
      <c r="K24" s="219"/>
      <c r="L24" s="220"/>
    </row>
    <row r="25" spans="2:12" x14ac:dyDescent="0.4">
      <c r="B25" s="9"/>
      <c r="C25" s="120"/>
      <c r="D25" s="121"/>
      <c r="E25" s="121"/>
      <c r="F25" s="121"/>
      <c r="G25" s="121"/>
      <c r="H25" s="121"/>
      <c r="I25" s="121"/>
      <c r="J25" s="121"/>
      <c r="K25" s="121"/>
      <c r="L25" s="122"/>
    </row>
    <row r="26" spans="2:12" x14ac:dyDescent="0.4">
      <c r="B26" s="9"/>
      <c r="C26" s="123"/>
      <c r="D26" s="124"/>
      <c r="E26" s="124"/>
      <c r="F26" s="124"/>
      <c r="G26" s="124"/>
      <c r="H26" s="124"/>
      <c r="I26" s="124"/>
      <c r="J26" s="124"/>
      <c r="K26" s="124"/>
      <c r="L26" s="125"/>
    </row>
    <row r="27" spans="2:12" x14ac:dyDescent="0.4">
      <c r="B27" s="9"/>
      <c r="C27" s="10"/>
      <c r="D27" s="10"/>
      <c r="E27" s="10"/>
      <c r="F27" s="10"/>
      <c r="G27" s="10"/>
      <c r="H27" s="10"/>
      <c r="I27" s="10"/>
      <c r="J27" s="10"/>
      <c r="K27" s="10"/>
    </row>
    <row r="28" spans="2:12" x14ac:dyDescent="0.4">
      <c r="B28" s="104" t="s">
        <v>82</v>
      </c>
      <c r="C28" s="105"/>
      <c r="D28" s="105"/>
      <c r="E28" s="105"/>
      <c r="F28" s="105"/>
      <c r="G28" s="105"/>
      <c r="H28" s="105"/>
      <c r="I28" s="105"/>
      <c r="J28" s="105"/>
      <c r="K28" s="105"/>
      <c r="L28" s="105"/>
    </row>
    <row r="29" spans="2:12" x14ac:dyDescent="0.4">
      <c r="B29" s="104" t="s">
        <v>30</v>
      </c>
      <c r="C29" s="105"/>
      <c r="D29" s="105"/>
      <c r="E29" s="105"/>
      <c r="F29" s="105"/>
      <c r="G29" s="105"/>
      <c r="H29" s="105"/>
      <c r="I29" s="105"/>
      <c r="J29" s="105"/>
      <c r="K29" s="105"/>
      <c r="L29" s="105"/>
    </row>
    <row r="30" spans="2:12" x14ac:dyDescent="0.4">
      <c r="B30" s="9"/>
      <c r="C30" s="10" t="s">
        <v>31</v>
      </c>
      <c r="D30" s="100">
        <f>K49+K51+K53+F55+F57</f>
        <v>0</v>
      </c>
      <c r="E30" s="100"/>
      <c r="F30" s="100"/>
      <c r="G30"/>
      <c r="H30"/>
      <c r="I30"/>
      <c r="J30"/>
      <c r="K30"/>
      <c r="L30"/>
    </row>
    <row r="31" spans="2:12" x14ac:dyDescent="0.4">
      <c r="B31" s="9"/>
      <c r="C31" s="10" t="s">
        <v>32</v>
      </c>
      <c r="D31" s="101">
        <f>K50+K52+K54+F56+F58</f>
        <v>0</v>
      </c>
      <c r="E31" s="101"/>
      <c r="F31" s="102"/>
      <c r="G31"/>
      <c r="H31"/>
      <c r="I31"/>
      <c r="J31"/>
      <c r="K31"/>
      <c r="L31"/>
    </row>
    <row r="32" spans="2:12" x14ac:dyDescent="0.4">
      <c r="B32" s="9"/>
      <c r="C32" s="10" t="s">
        <v>33</v>
      </c>
      <c r="D32" s="103">
        <f>D31-D30</f>
        <v>0</v>
      </c>
      <c r="E32" s="103"/>
      <c r="F32" s="221"/>
      <c r="G32"/>
      <c r="H32"/>
      <c r="I32"/>
      <c r="J32"/>
      <c r="K32"/>
      <c r="L32"/>
    </row>
    <row r="33" spans="2:12" x14ac:dyDescent="0.4">
      <c r="B33" s="9"/>
      <c r="C33" s="10"/>
      <c r="D33" s="10"/>
      <c r="E33" s="10"/>
      <c r="F33" s="10"/>
      <c r="G33" s="10"/>
      <c r="H33" s="10"/>
      <c r="I33" s="10"/>
      <c r="J33" s="10"/>
      <c r="K33" s="10"/>
    </row>
    <row r="35" spans="2:12" ht="13.9" customHeight="1" x14ac:dyDescent="0.4"/>
    <row r="36" spans="2:12" ht="22.15" customHeight="1" x14ac:dyDescent="0.4">
      <c r="B36" s="4" t="s">
        <v>69</v>
      </c>
      <c r="C36" s="4"/>
      <c r="D36" s="4"/>
      <c r="E36" s="4"/>
      <c r="F36" s="4"/>
      <c r="G36" s="4"/>
      <c r="H36" s="4"/>
      <c r="I36" s="4"/>
      <c r="J36" s="4"/>
      <c r="K36" s="4"/>
    </row>
    <row r="37" spans="2:12" ht="12.6" customHeight="1" x14ac:dyDescent="0.4"/>
    <row r="38" spans="2:12" ht="45.6" customHeight="1" thickBot="1" x14ac:dyDescent="0.45">
      <c r="C38" s="135" t="s">
        <v>81</v>
      </c>
      <c r="D38" s="135"/>
      <c r="E38" s="11" t="s">
        <v>46</v>
      </c>
      <c r="F38" s="136" t="s">
        <v>11</v>
      </c>
      <c r="G38" s="136"/>
      <c r="H38" s="8" t="s">
        <v>6</v>
      </c>
      <c r="I38" s="8" t="s">
        <v>7</v>
      </c>
      <c r="J38" s="23" t="s">
        <v>8</v>
      </c>
      <c r="K38" s="24" t="s">
        <v>5</v>
      </c>
    </row>
    <row r="39" spans="2:12" ht="22.15" customHeight="1" thickTop="1" x14ac:dyDescent="0.4">
      <c r="C39" s="137" t="s">
        <v>4</v>
      </c>
      <c r="D39" s="138"/>
      <c r="E39" s="48" t="s">
        <v>34</v>
      </c>
      <c r="F39" s="141"/>
      <c r="G39" s="142"/>
      <c r="H39" s="49">
        <v>0</v>
      </c>
      <c r="I39" s="49">
        <v>0</v>
      </c>
      <c r="J39" s="49">
        <v>0</v>
      </c>
      <c r="K39" s="49">
        <f t="shared" ref="K39:K54" si="0">SUM(H39:J39)</f>
        <v>0</v>
      </c>
      <c r="L39" s="17"/>
    </row>
    <row r="40" spans="2:12" ht="22.15" customHeight="1" thickBot="1" x14ac:dyDescent="0.45">
      <c r="C40" s="139"/>
      <c r="D40" s="140"/>
      <c r="E40" s="46" t="s">
        <v>35</v>
      </c>
      <c r="F40" s="143"/>
      <c r="G40" s="144"/>
      <c r="H40" s="50">
        <v>0</v>
      </c>
      <c r="I40" s="50">
        <v>0</v>
      </c>
      <c r="J40" s="50">
        <v>0</v>
      </c>
      <c r="K40" s="50">
        <f t="shared" si="0"/>
        <v>0</v>
      </c>
      <c r="L40" s="17"/>
    </row>
    <row r="41" spans="2:12" ht="24" customHeight="1" x14ac:dyDescent="0.4">
      <c r="C41" s="129" t="s">
        <v>70</v>
      </c>
      <c r="D41" s="130"/>
      <c r="E41" s="31" t="s">
        <v>34</v>
      </c>
      <c r="F41" s="25">
        <v>0</v>
      </c>
      <c r="G41" s="133" t="s">
        <v>9</v>
      </c>
      <c r="H41" s="26">
        <f>F41*120000</f>
        <v>0</v>
      </c>
      <c r="I41" s="26">
        <f>F41*20000</f>
        <v>0</v>
      </c>
      <c r="J41" s="26">
        <f>F41*20000</f>
        <v>0</v>
      </c>
      <c r="K41" s="26">
        <f t="shared" si="0"/>
        <v>0</v>
      </c>
    </row>
    <row r="42" spans="2:12" ht="22.9" customHeight="1" x14ac:dyDescent="0.4">
      <c r="C42" s="131"/>
      <c r="D42" s="132"/>
      <c r="E42" s="32" t="s">
        <v>35</v>
      </c>
      <c r="F42" s="33">
        <v>0</v>
      </c>
      <c r="G42" s="134"/>
      <c r="H42" s="34">
        <f>F42*120000</f>
        <v>0</v>
      </c>
      <c r="I42" s="34">
        <f>F42*20000</f>
        <v>0</v>
      </c>
      <c r="J42" s="34">
        <f>F42*20000</f>
        <v>0</v>
      </c>
      <c r="K42" s="34">
        <f t="shared" si="0"/>
        <v>0</v>
      </c>
    </row>
    <row r="43" spans="2:12" ht="30.6" customHeight="1" x14ac:dyDescent="0.4">
      <c r="C43" s="129" t="s">
        <v>71</v>
      </c>
      <c r="D43" s="130"/>
      <c r="E43" s="31" t="s">
        <v>34</v>
      </c>
      <c r="F43" s="35">
        <v>0</v>
      </c>
      <c r="G43" s="133" t="s">
        <v>9</v>
      </c>
      <c r="H43" s="26">
        <f>F43*332000</f>
        <v>0</v>
      </c>
      <c r="I43" s="26">
        <f>F43*55000</f>
        <v>0</v>
      </c>
      <c r="J43" s="26">
        <f>F43*55000</f>
        <v>0</v>
      </c>
      <c r="K43" s="26">
        <f t="shared" si="0"/>
        <v>0</v>
      </c>
    </row>
    <row r="44" spans="2:12" ht="25.15" customHeight="1" x14ac:dyDescent="0.4">
      <c r="C44" s="131"/>
      <c r="D44" s="132"/>
      <c r="E44" s="32" t="s">
        <v>35</v>
      </c>
      <c r="F44" s="33">
        <v>0</v>
      </c>
      <c r="G44" s="134"/>
      <c r="H44" s="34">
        <f>F44*332000</f>
        <v>0</v>
      </c>
      <c r="I44" s="34">
        <f>F44*55000</f>
        <v>0</v>
      </c>
      <c r="J44" s="34">
        <f>F44*55000</f>
        <v>0</v>
      </c>
      <c r="K44" s="34">
        <f t="shared" si="0"/>
        <v>0</v>
      </c>
    </row>
    <row r="45" spans="2:12" ht="23.45" customHeight="1" x14ac:dyDescent="0.4">
      <c r="C45" s="145" t="s">
        <v>72</v>
      </c>
      <c r="D45" s="146"/>
      <c r="E45" s="31" t="s">
        <v>34</v>
      </c>
      <c r="F45" s="35">
        <v>0</v>
      </c>
      <c r="G45" s="146" t="s">
        <v>9</v>
      </c>
      <c r="H45" s="26">
        <f>F45*191000</f>
        <v>0</v>
      </c>
      <c r="I45" s="26">
        <f>F45*31500</f>
        <v>0</v>
      </c>
      <c r="J45" s="26">
        <f>F45*31500</f>
        <v>0</v>
      </c>
      <c r="K45" s="26">
        <f>SUM(H45:J45)</f>
        <v>0</v>
      </c>
    </row>
    <row r="46" spans="2:12" ht="23.45" customHeight="1" x14ac:dyDescent="0.4">
      <c r="C46" s="147"/>
      <c r="D46" s="140"/>
      <c r="E46" s="32" t="s">
        <v>35</v>
      </c>
      <c r="F46" s="33">
        <v>0</v>
      </c>
      <c r="G46" s="140"/>
      <c r="H46" s="34">
        <f>F46*191000</f>
        <v>0</v>
      </c>
      <c r="I46" s="34">
        <f>F46*31500</f>
        <v>0</v>
      </c>
      <c r="J46" s="34">
        <f>F46*31500</f>
        <v>0</v>
      </c>
      <c r="K46" s="34">
        <f t="shared" si="0"/>
        <v>0</v>
      </c>
    </row>
    <row r="47" spans="2:12" ht="23.45" customHeight="1" x14ac:dyDescent="0.4">
      <c r="C47" s="56"/>
      <c r="D47" s="157" t="s">
        <v>75</v>
      </c>
      <c r="E47" s="31" t="s">
        <v>34</v>
      </c>
      <c r="F47" s="57">
        <v>0</v>
      </c>
      <c r="G47" s="155" t="s">
        <v>76</v>
      </c>
      <c r="H47" s="159"/>
      <c r="I47" s="160"/>
      <c r="J47" s="161"/>
      <c r="K47" s="26">
        <f>F47</f>
        <v>0</v>
      </c>
    </row>
    <row r="48" spans="2:12" ht="23.45" customHeight="1" x14ac:dyDescent="0.4">
      <c r="C48" s="46"/>
      <c r="D48" s="158"/>
      <c r="E48" s="32" t="s">
        <v>35</v>
      </c>
      <c r="F48" s="58">
        <v>0</v>
      </c>
      <c r="G48" s="156"/>
      <c r="H48" s="162"/>
      <c r="I48" s="163"/>
      <c r="J48" s="164"/>
      <c r="K48" s="34">
        <f>F48</f>
        <v>0</v>
      </c>
    </row>
    <row r="49" spans="3:11" ht="23.45" customHeight="1" x14ac:dyDescent="0.4">
      <c r="C49" s="145" t="s">
        <v>47</v>
      </c>
      <c r="D49" s="146"/>
      <c r="E49" s="147" t="s">
        <v>52</v>
      </c>
      <c r="F49" s="165"/>
      <c r="G49" s="166"/>
      <c r="H49" s="29">
        <f>H39+H41+H43+H45+H47</f>
        <v>0</v>
      </c>
      <c r="I49" s="29">
        <f t="shared" ref="I49:J50" si="1">I39+I41+I43+I45</f>
        <v>0</v>
      </c>
      <c r="J49" s="29">
        <f t="shared" si="1"/>
        <v>0</v>
      </c>
      <c r="K49" s="29">
        <f>K39+K41+K43+K45+K47</f>
        <v>0</v>
      </c>
    </row>
    <row r="50" spans="3:11" ht="23.45" customHeight="1" x14ac:dyDescent="0.4">
      <c r="C50" s="139"/>
      <c r="D50" s="140"/>
      <c r="E50" s="167" t="s">
        <v>73</v>
      </c>
      <c r="F50" s="168"/>
      <c r="G50" s="169"/>
      <c r="H50" s="41">
        <f>H40+H42+H44+H46+H48</f>
        <v>0</v>
      </c>
      <c r="I50" s="41">
        <f t="shared" si="1"/>
        <v>0</v>
      </c>
      <c r="J50" s="41">
        <f t="shared" si="1"/>
        <v>0</v>
      </c>
      <c r="K50" s="41">
        <f>K40+K42+K44+K46+K48</f>
        <v>0</v>
      </c>
    </row>
    <row r="51" spans="3:11" ht="26.45" customHeight="1" x14ac:dyDescent="0.4">
      <c r="C51" s="145" t="s">
        <v>77</v>
      </c>
      <c r="D51" s="146"/>
      <c r="E51" s="31" t="s">
        <v>34</v>
      </c>
      <c r="F51" s="35">
        <v>0</v>
      </c>
      <c r="G51" s="146" t="s">
        <v>10</v>
      </c>
      <c r="H51" s="26">
        <f>F51*800</f>
        <v>0</v>
      </c>
      <c r="I51" s="26">
        <f>F51*100</f>
        <v>0</v>
      </c>
      <c r="J51" s="26">
        <f>F51*100</f>
        <v>0</v>
      </c>
      <c r="K51" s="26">
        <f t="shared" si="0"/>
        <v>0</v>
      </c>
    </row>
    <row r="52" spans="3:11" ht="26.45" customHeight="1" x14ac:dyDescent="0.4">
      <c r="C52" s="139"/>
      <c r="D52" s="140"/>
      <c r="E52" s="32" t="s">
        <v>35</v>
      </c>
      <c r="F52" s="36" t="s">
        <v>55</v>
      </c>
      <c r="G52" s="140"/>
      <c r="H52" s="34">
        <f>F52*800</f>
        <v>0</v>
      </c>
      <c r="I52" s="34">
        <f>F52*100</f>
        <v>0</v>
      </c>
      <c r="J52" s="34">
        <f>F52*100</f>
        <v>0</v>
      </c>
      <c r="K52" s="34">
        <f t="shared" si="0"/>
        <v>0</v>
      </c>
    </row>
    <row r="53" spans="3:11" ht="26.45" customHeight="1" x14ac:dyDescent="0.4">
      <c r="C53" s="129" t="s">
        <v>78</v>
      </c>
      <c r="D53" s="130"/>
      <c r="E53" s="31" t="s">
        <v>34</v>
      </c>
      <c r="F53" s="27">
        <v>0</v>
      </c>
      <c r="G53" s="170" t="s">
        <v>53</v>
      </c>
      <c r="H53" s="28">
        <f>F53</f>
        <v>0</v>
      </c>
      <c r="I53" s="28">
        <f>ROUNDDOWN(H53/6,0-3)</f>
        <v>0</v>
      </c>
      <c r="J53" s="28">
        <f>ROUNDDOWN(H53/6,0-3)</f>
        <v>0</v>
      </c>
      <c r="K53" s="37">
        <f t="shared" si="0"/>
        <v>0</v>
      </c>
    </row>
    <row r="54" spans="3:11" ht="26.45" customHeight="1" x14ac:dyDescent="0.4">
      <c r="C54" s="131"/>
      <c r="D54" s="132"/>
      <c r="E54" s="32" t="s">
        <v>35</v>
      </c>
      <c r="F54" s="38">
        <v>0</v>
      </c>
      <c r="G54" s="171"/>
      <c r="H54" s="39">
        <f>F54</f>
        <v>0</v>
      </c>
      <c r="I54" s="39">
        <f>ROUNDDOWN(H54/6,0-3)</f>
        <v>0</v>
      </c>
      <c r="J54" s="39">
        <f>ROUNDDOWN(H54/6,0-3)</f>
        <v>0</v>
      </c>
      <c r="K54" s="40">
        <f t="shared" si="0"/>
        <v>0</v>
      </c>
    </row>
    <row r="55" spans="3:11" ht="27" customHeight="1" x14ac:dyDescent="0.4">
      <c r="C55" s="148" t="s">
        <v>79</v>
      </c>
      <c r="D55" s="149"/>
      <c r="E55" s="42" t="s">
        <v>36</v>
      </c>
      <c r="F55" s="30">
        <v>0</v>
      </c>
      <c r="G55" s="172" t="s">
        <v>50</v>
      </c>
      <c r="H55" s="26">
        <f>ROUNDDOWN(F55/2,-2)</f>
        <v>0</v>
      </c>
      <c r="I55" s="175"/>
      <c r="J55" s="176"/>
      <c r="K55" s="26">
        <f>H55</f>
        <v>0</v>
      </c>
    </row>
    <row r="56" spans="3:11" ht="27" customHeight="1" x14ac:dyDescent="0.4">
      <c r="C56" s="150"/>
      <c r="D56" s="151"/>
      <c r="E56" s="43" t="s">
        <v>37</v>
      </c>
      <c r="F56" s="21">
        <v>0</v>
      </c>
      <c r="G56" s="173"/>
      <c r="H56" s="34">
        <f>ROUNDDOWN(F56/2,-2)</f>
        <v>0</v>
      </c>
      <c r="I56" s="177"/>
      <c r="J56" s="178"/>
      <c r="K56" s="34">
        <f>H56</f>
        <v>0</v>
      </c>
    </row>
    <row r="57" spans="3:11" ht="40.9" customHeight="1" x14ac:dyDescent="0.4">
      <c r="C57" s="148" t="s">
        <v>80</v>
      </c>
      <c r="D57" s="152"/>
      <c r="E57" s="42" t="s">
        <v>36</v>
      </c>
      <c r="F57" s="30">
        <v>0</v>
      </c>
      <c r="G57" s="173"/>
      <c r="H57" s="26">
        <f>ROUNDDOWN(F57/3,-2)</f>
        <v>0</v>
      </c>
      <c r="I57" s="177"/>
      <c r="J57" s="178"/>
      <c r="K57" s="26">
        <f>H57</f>
        <v>0</v>
      </c>
    </row>
    <row r="58" spans="3:11" ht="40.15" customHeight="1" thickBot="1" x14ac:dyDescent="0.45">
      <c r="C58" s="153"/>
      <c r="D58" s="154"/>
      <c r="E58" s="43" t="s">
        <v>37</v>
      </c>
      <c r="F58" s="22">
        <v>0</v>
      </c>
      <c r="G58" s="174"/>
      <c r="H58" s="34">
        <f>ROUNDDOWN(F58/3,-2)</f>
        <v>0</v>
      </c>
      <c r="I58" s="179"/>
      <c r="J58" s="180"/>
      <c r="K58" s="34">
        <f>H58</f>
        <v>0</v>
      </c>
    </row>
    <row r="59" spans="3:11" ht="23.25" customHeight="1" x14ac:dyDescent="0.4">
      <c r="C59" s="148" t="s">
        <v>74</v>
      </c>
      <c r="D59" s="152"/>
      <c r="E59" s="147" t="s">
        <v>52</v>
      </c>
      <c r="F59" s="165"/>
      <c r="G59" s="166"/>
      <c r="H59" s="29">
        <f>H51+H53+H55+H57</f>
        <v>0</v>
      </c>
      <c r="I59" s="29">
        <f>I51+I53</f>
        <v>0</v>
      </c>
      <c r="J59" s="29">
        <f>J51+J53</f>
        <v>0</v>
      </c>
      <c r="K59" s="29">
        <f>K51+K53+K55+K57</f>
        <v>0</v>
      </c>
    </row>
    <row r="60" spans="3:11" ht="23.25" customHeight="1" x14ac:dyDescent="0.4">
      <c r="C60" s="153"/>
      <c r="D60" s="154"/>
      <c r="E60" s="167" t="s">
        <v>73</v>
      </c>
      <c r="F60" s="168"/>
      <c r="G60" s="169"/>
      <c r="H60" s="41">
        <f>H52+H54+H56+H58</f>
        <v>0</v>
      </c>
      <c r="I60" s="41">
        <f>I52+I54</f>
        <v>0</v>
      </c>
      <c r="J60" s="41">
        <f>J52+J54</f>
        <v>0</v>
      </c>
      <c r="K60" s="41">
        <f>K52+K54+K56+K58</f>
        <v>0</v>
      </c>
    </row>
    <row r="61" spans="3:11" ht="23.25" customHeight="1" x14ac:dyDescent="0.4">
      <c r="C61" s="145" t="s">
        <v>12</v>
      </c>
      <c r="D61" s="146"/>
      <c r="E61" s="181" t="s">
        <v>48</v>
      </c>
      <c r="F61" s="182"/>
      <c r="G61" s="183"/>
      <c r="H61" s="29">
        <f t="shared" ref="H61:K62" si="2">H49+H59</f>
        <v>0</v>
      </c>
      <c r="I61" s="29">
        <f t="shared" si="2"/>
        <v>0</v>
      </c>
      <c r="J61" s="29">
        <f t="shared" si="2"/>
        <v>0</v>
      </c>
      <c r="K61" s="29">
        <f t="shared" si="2"/>
        <v>0</v>
      </c>
    </row>
    <row r="62" spans="3:11" ht="23.25" customHeight="1" x14ac:dyDescent="0.4">
      <c r="C62" s="139"/>
      <c r="D62" s="140"/>
      <c r="E62" s="167" t="s">
        <v>49</v>
      </c>
      <c r="F62" s="168"/>
      <c r="G62" s="169"/>
      <c r="H62" s="41">
        <f t="shared" si="2"/>
        <v>0</v>
      </c>
      <c r="I62" s="41">
        <f t="shared" si="2"/>
        <v>0</v>
      </c>
      <c r="J62" s="41">
        <f t="shared" si="2"/>
        <v>0</v>
      </c>
      <c r="K62" s="41">
        <f t="shared" si="2"/>
        <v>0</v>
      </c>
    </row>
    <row r="63" spans="3:11" ht="28.15" customHeight="1" x14ac:dyDescent="0.4">
      <c r="C63" s="187" t="s">
        <v>56</v>
      </c>
      <c r="D63" s="188"/>
      <c r="E63" s="44" t="s">
        <v>34</v>
      </c>
      <c r="F63" s="45">
        <v>0</v>
      </c>
      <c r="G63" s="191" t="s">
        <v>9</v>
      </c>
      <c r="H63" s="193"/>
      <c r="I63" s="194"/>
      <c r="J63" s="194"/>
      <c r="K63" s="195"/>
    </row>
    <row r="64" spans="3:11" ht="28.15" customHeight="1" x14ac:dyDescent="0.4">
      <c r="C64" s="189"/>
      <c r="D64" s="190"/>
      <c r="E64" s="46" t="s">
        <v>37</v>
      </c>
      <c r="F64" s="47">
        <v>0</v>
      </c>
      <c r="G64" s="192"/>
      <c r="H64" s="196"/>
      <c r="I64" s="197"/>
      <c r="J64" s="197"/>
      <c r="K64" s="198"/>
    </row>
    <row r="65" spans="2:12" ht="12.6" customHeight="1" x14ac:dyDescent="0.4">
      <c r="C65" s="104"/>
      <c r="D65" s="104"/>
      <c r="E65" s="104"/>
      <c r="F65" s="104"/>
      <c r="G65" s="104"/>
      <c r="H65" s="104"/>
      <c r="I65" s="104"/>
      <c r="J65" s="104"/>
      <c r="K65" s="104"/>
      <c r="L65" s="104"/>
    </row>
    <row r="66" spans="2:12" x14ac:dyDescent="0.4">
      <c r="B66" s="3" t="s">
        <v>51</v>
      </c>
      <c r="D66" s="4"/>
      <c r="E66" s="4"/>
      <c r="F66" s="4"/>
      <c r="G66" s="4"/>
    </row>
    <row r="67" spans="2:12" ht="25.15" customHeight="1" thickBot="1" x14ac:dyDescent="0.45">
      <c r="C67" s="135" t="s">
        <v>13</v>
      </c>
      <c r="D67" s="135"/>
      <c r="E67" s="200" t="s">
        <v>25</v>
      </c>
      <c r="F67" s="212"/>
      <c r="G67" s="212"/>
      <c r="H67" s="212"/>
      <c r="I67" s="212"/>
      <c r="J67" s="212"/>
      <c r="K67" s="201"/>
      <c r="L67" s="8" t="s">
        <v>14</v>
      </c>
    </row>
    <row r="68" spans="2:12" ht="30.6" customHeight="1" thickTop="1" x14ac:dyDescent="0.4">
      <c r="C68" s="214"/>
      <c r="D68" s="214"/>
      <c r="E68" s="215"/>
      <c r="F68" s="216"/>
      <c r="G68" s="216"/>
      <c r="H68" s="216"/>
      <c r="I68" s="216"/>
      <c r="J68" s="216"/>
      <c r="K68" s="217"/>
      <c r="L68" s="51" t="s">
        <v>15</v>
      </c>
    </row>
    <row r="69" spans="2:12" ht="30.6" customHeight="1" x14ac:dyDescent="0.4">
      <c r="C69" s="213"/>
      <c r="D69" s="213"/>
      <c r="E69" s="126"/>
      <c r="F69" s="127"/>
      <c r="G69" s="127"/>
      <c r="H69" s="127"/>
      <c r="I69" s="127"/>
      <c r="J69" s="127"/>
      <c r="K69" s="128"/>
      <c r="L69" s="52" t="s">
        <v>15</v>
      </c>
    </row>
    <row r="70" spans="2:12" ht="9.6" customHeight="1" x14ac:dyDescent="0.4"/>
    <row r="71" spans="2:12" x14ac:dyDescent="0.4">
      <c r="B71" s="3" t="s">
        <v>83</v>
      </c>
    </row>
    <row r="72" spans="2:12" x14ac:dyDescent="0.4">
      <c r="B72" s="104" t="s">
        <v>114</v>
      </c>
      <c r="C72" s="104"/>
      <c r="D72" s="104"/>
      <c r="E72" s="104"/>
      <c r="F72" s="104"/>
      <c r="G72" s="104"/>
      <c r="H72" s="104"/>
      <c r="I72" s="104"/>
      <c r="J72" s="104"/>
      <c r="K72" s="104"/>
      <c r="L72" s="104"/>
    </row>
    <row r="73" spans="2:12" ht="25.5" customHeight="1" x14ac:dyDescent="0.4">
      <c r="B73" s="67"/>
      <c r="C73" s="185"/>
      <c r="D73" s="185"/>
      <c r="E73" s="185"/>
      <c r="F73" s="185"/>
      <c r="G73" s="185"/>
      <c r="H73" s="185"/>
      <c r="I73" s="185"/>
      <c r="J73" s="185"/>
      <c r="K73" s="185"/>
      <c r="L73" s="186"/>
    </row>
    <row r="74" spans="2:12" x14ac:dyDescent="0.4">
      <c r="B74" s="104" t="s">
        <v>113</v>
      </c>
      <c r="C74" s="233"/>
      <c r="D74" s="233"/>
      <c r="E74" s="233"/>
      <c r="F74" s="233"/>
      <c r="G74" s="233"/>
      <c r="H74" s="233"/>
      <c r="I74" s="233"/>
      <c r="J74" s="233"/>
      <c r="K74" s="233"/>
      <c r="L74" s="233"/>
    </row>
    <row r="75" spans="2:12" ht="25.5" customHeight="1" x14ac:dyDescent="0.4">
      <c r="B75" s="67"/>
      <c r="C75" s="185"/>
      <c r="D75" s="185"/>
      <c r="E75" s="185"/>
      <c r="F75" s="185"/>
      <c r="G75" s="185"/>
      <c r="H75" s="185"/>
      <c r="I75" s="185"/>
      <c r="J75" s="185"/>
      <c r="K75" s="185"/>
      <c r="L75" s="186"/>
    </row>
    <row r="77" spans="2:12" x14ac:dyDescent="0.4">
      <c r="B77" s="104" t="s">
        <v>86</v>
      </c>
      <c r="C77" s="104"/>
      <c r="D77" s="104"/>
    </row>
    <row r="78" spans="2:12" x14ac:dyDescent="0.4">
      <c r="B78" s="104" t="s">
        <v>112</v>
      </c>
      <c r="C78" s="104"/>
      <c r="D78" s="104"/>
      <c r="E78" s="104"/>
      <c r="F78" s="104"/>
      <c r="G78" s="104"/>
      <c r="H78" s="104"/>
      <c r="I78" s="104"/>
      <c r="J78" s="104"/>
      <c r="K78" s="104"/>
      <c r="L78" s="104"/>
    </row>
    <row r="79" spans="2:12" ht="25.5" customHeight="1" x14ac:dyDescent="0.4">
      <c r="B79" s="67"/>
      <c r="C79" s="185"/>
      <c r="D79" s="185"/>
      <c r="E79" s="185"/>
      <c r="F79" s="185"/>
      <c r="G79" s="185"/>
      <c r="H79" s="185"/>
      <c r="I79" s="185"/>
      <c r="J79" s="185"/>
      <c r="K79" s="185"/>
      <c r="L79" s="186"/>
    </row>
  </sheetData>
  <mergeCells count="66">
    <mergeCell ref="C79:L79"/>
    <mergeCell ref="B78:L78"/>
    <mergeCell ref="B72:L72"/>
    <mergeCell ref="B74:L74"/>
    <mergeCell ref="B77:D77"/>
    <mergeCell ref="C73:L73"/>
    <mergeCell ref="C75:L75"/>
    <mergeCell ref="I2:K2"/>
    <mergeCell ref="I3:K3"/>
    <mergeCell ref="G5:K5"/>
    <mergeCell ref="G6:K6"/>
    <mergeCell ref="G7:K7"/>
    <mergeCell ref="D30:F30"/>
    <mergeCell ref="D31:F31"/>
    <mergeCell ref="D32:F32"/>
    <mergeCell ref="C20:L21"/>
    <mergeCell ref="C17:L17"/>
    <mergeCell ref="B15:L15"/>
    <mergeCell ref="B16:L16"/>
    <mergeCell ref="B19:L19"/>
    <mergeCell ref="B23:L23"/>
    <mergeCell ref="C24:L26"/>
    <mergeCell ref="F38:G38"/>
    <mergeCell ref="E49:G49"/>
    <mergeCell ref="E50:G50"/>
    <mergeCell ref="G47:G48"/>
    <mergeCell ref="H47:J48"/>
    <mergeCell ref="G45:G46"/>
    <mergeCell ref="F39:G40"/>
    <mergeCell ref="C69:D69"/>
    <mergeCell ref="C55:D56"/>
    <mergeCell ref="C57:D58"/>
    <mergeCell ref="C67:D67"/>
    <mergeCell ref="C68:D68"/>
    <mergeCell ref="C61:D62"/>
    <mergeCell ref="C63:D64"/>
    <mergeCell ref="C65:L65"/>
    <mergeCell ref="E69:K69"/>
    <mergeCell ref="E68:K68"/>
    <mergeCell ref="E67:K67"/>
    <mergeCell ref="C49:D50"/>
    <mergeCell ref="D47:D48"/>
    <mergeCell ref="C45:D46"/>
    <mergeCell ref="C39:D40"/>
    <mergeCell ref="H63:K64"/>
    <mergeCell ref="E62:G62"/>
    <mergeCell ref="C59:D60"/>
    <mergeCell ref="C53:D54"/>
    <mergeCell ref="G63:G64"/>
    <mergeCell ref="G53:G54"/>
    <mergeCell ref="B11:L14"/>
    <mergeCell ref="B9:L9"/>
    <mergeCell ref="E60:G60"/>
    <mergeCell ref="E61:G61"/>
    <mergeCell ref="G55:G58"/>
    <mergeCell ref="I55:J58"/>
    <mergeCell ref="E59:G59"/>
    <mergeCell ref="C51:D52"/>
    <mergeCell ref="G51:G52"/>
    <mergeCell ref="C41:D42"/>
    <mergeCell ref="G41:G42"/>
    <mergeCell ref="C43:D44"/>
    <mergeCell ref="G43:G44"/>
    <mergeCell ref="B28:L28"/>
    <mergeCell ref="B29:L29"/>
    <mergeCell ref="C38:D38"/>
  </mergeCells>
  <phoneticPr fontId="2"/>
  <pageMargins left="0.9055118110236221" right="0.51181102362204722" top="0.35433070866141736" bottom="0.35433070866141736" header="0.31496062992125984" footer="0.31496062992125984"/>
  <pageSetup paperSize="9" scale="73" orientation="portrait" r:id="rId1"/>
  <rowBreaks count="1" manualBreakCount="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7A078-8FB3-44A4-B47A-EBCB32650B59}">
  <sheetPr>
    <tabColor rgb="FFFFFF00"/>
  </sheetPr>
  <dimension ref="B1:L79"/>
  <sheetViews>
    <sheetView topLeftCell="A67" zoomScaleNormal="100" workbookViewId="0">
      <selection activeCell="H40" sqref="H40"/>
    </sheetView>
  </sheetViews>
  <sheetFormatPr defaultColWidth="8.75" defaultRowHeight="19.5" x14ac:dyDescent="0.4"/>
  <cols>
    <col min="1" max="1" width="1.75" style="3" customWidth="1"/>
    <col min="2" max="2" width="2.75" style="3" customWidth="1"/>
    <col min="3" max="4" width="10" style="3" customWidth="1"/>
    <col min="5" max="5" width="5.25" style="3" customWidth="1"/>
    <col min="6" max="6" width="9" style="3" customWidth="1"/>
    <col min="7" max="7" width="4.625" style="3" bestFit="1" customWidth="1"/>
    <col min="8" max="8" width="11.5" style="3" bestFit="1" customWidth="1"/>
    <col min="9" max="10" width="9.875" style="3" customWidth="1"/>
    <col min="11" max="11" width="11.875" style="3" bestFit="1" customWidth="1"/>
    <col min="12" max="12" width="9.875" style="3" customWidth="1"/>
    <col min="13" max="13" width="5.875" style="3" customWidth="1"/>
    <col min="14" max="16384" width="8.75" style="3"/>
  </cols>
  <sheetData>
    <row r="1" spans="2:12" ht="38.450000000000003" customHeight="1" x14ac:dyDescent="0.4">
      <c r="B1" s="3" t="s">
        <v>67</v>
      </c>
    </row>
    <row r="2" spans="2:12" x14ac:dyDescent="0.4">
      <c r="I2" s="231" t="s">
        <v>62</v>
      </c>
      <c r="J2" s="231"/>
      <c r="K2" s="231"/>
    </row>
    <row r="3" spans="2:12" x14ac:dyDescent="0.4">
      <c r="I3" s="109" t="s">
        <v>54</v>
      </c>
      <c r="J3" s="109"/>
      <c r="K3" s="109"/>
    </row>
    <row r="4" spans="2:12" x14ac:dyDescent="0.4">
      <c r="B4" s="3" t="s">
        <v>0</v>
      </c>
    </row>
    <row r="5" spans="2:12" x14ac:dyDescent="0.4">
      <c r="C5" s="3" t="s">
        <v>1</v>
      </c>
      <c r="G5" s="109" t="s">
        <v>63</v>
      </c>
      <c r="H5" s="109"/>
      <c r="I5" s="109"/>
      <c r="J5" s="109"/>
      <c r="K5" s="109"/>
    </row>
    <row r="6" spans="2:12" x14ac:dyDescent="0.4">
      <c r="G6" s="232" t="s">
        <v>60</v>
      </c>
      <c r="H6" s="109"/>
      <c r="I6" s="109"/>
      <c r="J6" s="109"/>
      <c r="K6" s="109"/>
    </row>
    <row r="7" spans="2:12" ht="21" customHeight="1" x14ac:dyDescent="0.4">
      <c r="G7" s="109" t="s">
        <v>65</v>
      </c>
      <c r="H7" s="109"/>
      <c r="I7" s="109"/>
      <c r="J7" s="109"/>
      <c r="K7" s="109"/>
    </row>
    <row r="9" spans="2:12" x14ac:dyDescent="0.4">
      <c r="B9" s="110" t="s">
        <v>68</v>
      </c>
      <c r="C9" s="110"/>
      <c r="D9" s="110"/>
      <c r="E9" s="110"/>
      <c r="F9" s="110"/>
      <c r="G9" s="110"/>
      <c r="H9" s="110"/>
      <c r="I9" s="110"/>
      <c r="J9" s="110"/>
      <c r="K9" s="110"/>
      <c r="L9" s="110"/>
    </row>
    <row r="10" spans="2:12" x14ac:dyDescent="0.4">
      <c r="B10" s="6"/>
      <c r="C10" s="6"/>
      <c r="D10" s="6"/>
      <c r="E10" s="6"/>
      <c r="F10" s="6"/>
      <c r="G10" s="6"/>
      <c r="H10" s="6"/>
      <c r="I10" s="6"/>
      <c r="J10" s="6"/>
      <c r="K10" s="6"/>
    </row>
    <row r="11" spans="2:12" ht="19.899999999999999" customHeight="1" x14ac:dyDescent="0.4">
      <c r="B11" s="113" t="s">
        <v>109</v>
      </c>
      <c r="C11" s="113"/>
      <c r="D11" s="113"/>
      <c r="E11" s="113"/>
      <c r="F11" s="113"/>
      <c r="G11" s="113"/>
      <c r="H11" s="113"/>
      <c r="I11" s="113"/>
      <c r="J11" s="113"/>
      <c r="K11" s="113"/>
      <c r="L11" s="113"/>
    </row>
    <row r="12" spans="2:12" x14ac:dyDescent="0.4">
      <c r="B12" s="113"/>
      <c r="C12" s="113"/>
      <c r="D12" s="113"/>
      <c r="E12" s="113"/>
      <c r="F12" s="113"/>
      <c r="G12" s="113"/>
      <c r="H12" s="113"/>
      <c r="I12" s="113"/>
      <c r="J12" s="113"/>
      <c r="K12" s="113"/>
      <c r="L12" s="113"/>
    </row>
    <row r="13" spans="2:12" x14ac:dyDescent="0.4">
      <c r="B13" s="113"/>
      <c r="C13" s="113"/>
      <c r="D13" s="113"/>
      <c r="E13" s="113"/>
      <c r="F13" s="113"/>
      <c r="G13" s="113"/>
      <c r="H13" s="113"/>
      <c r="I13" s="113"/>
      <c r="J13" s="113"/>
      <c r="K13" s="113"/>
      <c r="L13" s="113"/>
    </row>
    <row r="14" spans="2:12" x14ac:dyDescent="0.4">
      <c r="B14" s="113"/>
      <c r="C14" s="113"/>
      <c r="D14" s="113"/>
      <c r="E14" s="113"/>
      <c r="F14" s="113"/>
      <c r="G14" s="113"/>
      <c r="H14" s="113"/>
      <c r="I14" s="113"/>
      <c r="J14" s="113"/>
      <c r="K14" s="113"/>
      <c r="L14" s="113"/>
    </row>
    <row r="15" spans="2:12" x14ac:dyDescent="0.4">
      <c r="B15" s="110" t="s">
        <v>3</v>
      </c>
      <c r="C15" s="110"/>
      <c r="D15" s="110"/>
      <c r="E15" s="110"/>
      <c r="F15" s="110"/>
      <c r="G15" s="110"/>
      <c r="H15" s="110"/>
      <c r="I15" s="110"/>
      <c r="J15" s="110"/>
      <c r="K15" s="110"/>
      <c r="L15" s="110"/>
    </row>
    <row r="16" spans="2:12" x14ac:dyDescent="0.4">
      <c r="B16" s="106" t="s">
        <v>26</v>
      </c>
      <c r="C16" s="106"/>
      <c r="D16" s="106"/>
      <c r="E16" s="106"/>
      <c r="F16" s="106"/>
      <c r="G16" s="106"/>
      <c r="H16" s="105"/>
      <c r="I16" s="105"/>
      <c r="J16" s="105"/>
      <c r="K16" s="105"/>
      <c r="L16" s="105"/>
    </row>
    <row r="17" spans="2:12" ht="30" customHeight="1" x14ac:dyDescent="0.4">
      <c r="C17" s="228"/>
      <c r="D17" s="229"/>
      <c r="E17" s="229"/>
      <c r="F17" s="229"/>
      <c r="G17" s="229"/>
      <c r="H17" s="229"/>
      <c r="I17" s="229"/>
      <c r="J17" s="229"/>
      <c r="K17" s="229"/>
      <c r="L17" s="230"/>
    </row>
    <row r="18" spans="2:12" ht="21" customHeight="1" x14ac:dyDescent="0.4"/>
    <row r="19" spans="2:12" x14ac:dyDescent="0.4">
      <c r="B19" s="111" t="s">
        <v>27</v>
      </c>
      <c r="C19" s="112"/>
      <c r="D19" s="112"/>
      <c r="E19" s="112"/>
      <c r="F19" s="112"/>
      <c r="G19" s="112"/>
      <c r="H19" s="112"/>
      <c r="I19" s="112"/>
      <c r="J19" s="112"/>
      <c r="K19" s="112"/>
      <c r="L19" s="112"/>
    </row>
    <row r="20" spans="2:12" x14ac:dyDescent="0.4">
      <c r="C20" s="222"/>
      <c r="D20" s="223"/>
      <c r="E20" s="223"/>
      <c r="F20" s="223"/>
      <c r="G20" s="223"/>
      <c r="H20" s="223"/>
      <c r="I20" s="223"/>
      <c r="J20" s="223"/>
      <c r="K20" s="223"/>
      <c r="L20" s="224"/>
    </row>
    <row r="21" spans="2:12" x14ac:dyDescent="0.4">
      <c r="C21" s="225"/>
      <c r="D21" s="226"/>
      <c r="E21" s="226"/>
      <c r="F21" s="226"/>
      <c r="G21" s="226"/>
      <c r="H21" s="226"/>
      <c r="I21" s="226"/>
      <c r="J21" s="226"/>
      <c r="K21" s="226"/>
      <c r="L21" s="227"/>
    </row>
    <row r="22" spans="2:12" ht="21" customHeight="1" x14ac:dyDescent="0.4"/>
    <row r="23" spans="2:12" x14ac:dyDescent="0.4">
      <c r="B23" s="111" t="s">
        <v>28</v>
      </c>
      <c r="C23" s="112"/>
      <c r="D23" s="112"/>
      <c r="E23" s="112"/>
      <c r="F23" s="112"/>
      <c r="G23" s="112"/>
      <c r="H23" s="112"/>
      <c r="I23" s="112"/>
      <c r="J23" s="112"/>
      <c r="K23" s="112"/>
      <c r="L23" s="112"/>
    </row>
    <row r="24" spans="2:12" x14ac:dyDescent="0.4">
      <c r="B24" s="9"/>
      <c r="C24" s="218"/>
      <c r="D24" s="219"/>
      <c r="E24" s="219"/>
      <c r="F24" s="219"/>
      <c r="G24" s="219"/>
      <c r="H24" s="219"/>
      <c r="I24" s="219"/>
      <c r="J24" s="219"/>
      <c r="K24" s="219"/>
      <c r="L24" s="220"/>
    </row>
    <row r="25" spans="2:12" x14ac:dyDescent="0.4">
      <c r="B25" s="9"/>
      <c r="C25" s="120"/>
      <c r="D25" s="121"/>
      <c r="E25" s="121"/>
      <c r="F25" s="121"/>
      <c r="G25" s="121"/>
      <c r="H25" s="121"/>
      <c r="I25" s="121"/>
      <c r="J25" s="121"/>
      <c r="K25" s="121"/>
      <c r="L25" s="122"/>
    </row>
    <row r="26" spans="2:12" x14ac:dyDescent="0.4">
      <c r="B26" s="9"/>
      <c r="C26" s="123"/>
      <c r="D26" s="124"/>
      <c r="E26" s="124"/>
      <c r="F26" s="124"/>
      <c r="G26" s="124"/>
      <c r="H26" s="124"/>
      <c r="I26" s="124"/>
      <c r="J26" s="124"/>
      <c r="K26" s="124"/>
      <c r="L26" s="125"/>
    </row>
    <row r="27" spans="2:12" x14ac:dyDescent="0.4">
      <c r="B27" s="9"/>
      <c r="C27" s="10"/>
      <c r="D27" s="10"/>
      <c r="E27" s="10"/>
      <c r="F27" s="10"/>
      <c r="G27" s="10"/>
      <c r="H27" s="10"/>
      <c r="I27" s="10"/>
      <c r="J27" s="10"/>
      <c r="K27" s="10"/>
    </row>
    <row r="28" spans="2:12" x14ac:dyDescent="0.4">
      <c r="B28" s="104" t="s">
        <v>82</v>
      </c>
      <c r="C28" s="105"/>
      <c r="D28" s="105"/>
      <c r="E28" s="105"/>
      <c r="F28" s="105"/>
      <c r="G28" s="105"/>
      <c r="H28" s="105"/>
      <c r="I28" s="105"/>
      <c r="J28" s="105"/>
      <c r="K28" s="105"/>
      <c r="L28" s="105"/>
    </row>
    <row r="29" spans="2:12" x14ac:dyDescent="0.4">
      <c r="B29" s="104" t="s">
        <v>30</v>
      </c>
      <c r="C29" s="105"/>
      <c r="D29" s="105"/>
      <c r="E29" s="105"/>
      <c r="F29" s="105"/>
      <c r="G29" s="105"/>
      <c r="H29" s="105"/>
      <c r="I29" s="105"/>
      <c r="J29" s="105"/>
      <c r="K29" s="105"/>
      <c r="L29" s="105"/>
    </row>
    <row r="30" spans="2:12" x14ac:dyDescent="0.4">
      <c r="B30" s="9"/>
      <c r="C30" s="10" t="s">
        <v>31</v>
      </c>
      <c r="D30" s="100">
        <f>K49+K51+K53+F55+F57</f>
        <v>0</v>
      </c>
      <c r="E30" s="100"/>
      <c r="F30" s="100"/>
      <c r="G30"/>
      <c r="H30"/>
      <c r="I30"/>
      <c r="J30"/>
      <c r="K30"/>
      <c r="L30"/>
    </row>
    <row r="31" spans="2:12" x14ac:dyDescent="0.4">
      <c r="B31" s="9"/>
      <c r="C31" s="10" t="s">
        <v>32</v>
      </c>
      <c r="D31" s="101">
        <f>K50+K52+K54+F56+F58</f>
        <v>0</v>
      </c>
      <c r="E31" s="101"/>
      <c r="F31" s="102"/>
      <c r="G31"/>
      <c r="H31"/>
      <c r="I31"/>
      <c r="J31"/>
      <c r="K31"/>
      <c r="L31"/>
    </row>
    <row r="32" spans="2:12" x14ac:dyDescent="0.4">
      <c r="B32" s="9"/>
      <c r="C32" s="10" t="s">
        <v>33</v>
      </c>
      <c r="D32" s="103">
        <f>D31-D30</f>
        <v>0</v>
      </c>
      <c r="E32" s="103"/>
      <c r="F32" s="221"/>
      <c r="G32"/>
      <c r="H32"/>
      <c r="I32"/>
      <c r="J32"/>
      <c r="K32"/>
      <c r="L32"/>
    </row>
    <row r="33" spans="2:12" x14ac:dyDescent="0.4">
      <c r="B33" s="9"/>
      <c r="C33" s="10"/>
      <c r="D33" s="10"/>
      <c r="E33" s="10"/>
      <c r="F33" s="10"/>
      <c r="G33" s="10"/>
      <c r="H33" s="10"/>
      <c r="I33" s="10"/>
      <c r="J33" s="10"/>
      <c r="K33" s="10"/>
    </row>
    <row r="35" spans="2:12" ht="13.9" customHeight="1" x14ac:dyDescent="0.4"/>
    <row r="36" spans="2:12" ht="22.15" customHeight="1" x14ac:dyDescent="0.4">
      <c r="B36" s="106" t="s">
        <v>69</v>
      </c>
      <c r="C36" s="106"/>
      <c r="D36" s="106"/>
      <c r="E36" s="106"/>
      <c r="F36" s="106"/>
      <c r="G36" s="106"/>
      <c r="H36" s="106"/>
      <c r="I36" s="106"/>
      <c r="J36" s="106"/>
      <c r="K36" s="106"/>
    </row>
    <row r="37" spans="2:12" ht="12.6" customHeight="1" x14ac:dyDescent="0.4"/>
    <row r="38" spans="2:12" ht="45.6" customHeight="1" thickBot="1" x14ac:dyDescent="0.45">
      <c r="C38" s="135" t="s">
        <v>81</v>
      </c>
      <c r="D38" s="135"/>
      <c r="E38" s="11" t="s">
        <v>46</v>
      </c>
      <c r="F38" s="136" t="s">
        <v>11</v>
      </c>
      <c r="G38" s="136"/>
      <c r="H38" s="8" t="s">
        <v>6</v>
      </c>
      <c r="I38" s="8" t="s">
        <v>7</v>
      </c>
      <c r="J38" s="23" t="s">
        <v>8</v>
      </c>
      <c r="K38" s="24" t="s">
        <v>5</v>
      </c>
    </row>
    <row r="39" spans="2:12" ht="22.15" customHeight="1" thickTop="1" x14ac:dyDescent="0.4">
      <c r="C39" s="137" t="s">
        <v>4</v>
      </c>
      <c r="D39" s="138"/>
      <c r="E39" s="48" t="s">
        <v>34</v>
      </c>
      <c r="F39" s="141"/>
      <c r="G39" s="142"/>
      <c r="H39" s="49">
        <v>0</v>
      </c>
      <c r="I39" s="49">
        <v>0</v>
      </c>
      <c r="J39" s="49">
        <v>0</v>
      </c>
      <c r="K39" s="49">
        <f t="shared" ref="K39:K54" si="0">SUM(H39:J39)</f>
        <v>0</v>
      </c>
      <c r="L39" s="17"/>
    </row>
    <row r="40" spans="2:12" ht="22.15" customHeight="1" thickBot="1" x14ac:dyDescent="0.45">
      <c r="C40" s="139"/>
      <c r="D40" s="140"/>
      <c r="E40" s="46" t="s">
        <v>35</v>
      </c>
      <c r="F40" s="143"/>
      <c r="G40" s="144"/>
      <c r="H40" s="50">
        <v>0</v>
      </c>
      <c r="I40" s="50">
        <v>0</v>
      </c>
      <c r="J40" s="50">
        <v>0</v>
      </c>
      <c r="K40" s="50">
        <f t="shared" si="0"/>
        <v>0</v>
      </c>
      <c r="L40" s="17"/>
    </row>
    <row r="41" spans="2:12" ht="24" customHeight="1" x14ac:dyDescent="0.4">
      <c r="C41" s="129" t="s">
        <v>70</v>
      </c>
      <c r="D41" s="130"/>
      <c r="E41" s="31" t="s">
        <v>34</v>
      </c>
      <c r="F41" s="25">
        <v>0</v>
      </c>
      <c r="G41" s="133" t="s">
        <v>9</v>
      </c>
      <c r="H41" s="26">
        <f>F41*116000</f>
        <v>0</v>
      </c>
      <c r="I41" s="26">
        <f>F41*19000</f>
        <v>0</v>
      </c>
      <c r="J41" s="26">
        <f>F41*19000</f>
        <v>0</v>
      </c>
      <c r="K41" s="26">
        <f t="shared" si="0"/>
        <v>0</v>
      </c>
    </row>
    <row r="42" spans="2:12" ht="22.9" customHeight="1" x14ac:dyDescent="0.4">
      <c r="C42" s="131"/>
      <c r="D42" s="132"/>
      <c r="E42" s="32" t="s">
        <v>35</v>
      </c>
      <c r="F42" s="33">
        <v>0</v>
      </c>
      <c r="G42" s="134"/>
      <c r="H42" s="34">
        <f>F42*116000</f>
        <v>0</v>
      </c>
      <c r="I42" s="34">
        <f>F42*19000</f>
        <v>0</v>
      </c>
      <c r="J42" s="34">
        <f>F42*19000</f>
        <v>0</v>
      </c>
      <c r="K42" s="34">
        <f t="shared" si="0"/>
        <v>0</v>
      </c>
    </row>
    <row r="43" spans="2:12" ht="30.6" customHeight="1" x14ac:dyDescent="0.4">
      <c r="C43" s="129" t="s">
        <v>71</v>
      </c>
      <c r="D43" s="130"/>
      <c r="E43" s="31" t="s">
        <v>34</v>
      </c>
      <c r="F43" s="35">
        <v>0</v>
      </c>
      <c r="G43" s="133" t="s">
        <v>9</v>
      </c>
      <c r="H43" s="26">
        <f>F43*304000</f>
        <v>0</v>
      </c>
      <c r="I43" s="26">
        <f>F43*50500</f>
        <v>0</v>
      </c>
      <c r="J43" s="26">
        <f>F43*50500</f>
        <v>0</v>
      </c>
      <c r="K43" s="26">
        <f t="shared" si="0"/>
        <v>0</v>
      </c>
    </row>
    <row r="44" spans="2:12" ht="25.15" customHeight="1" x14ac:dyDescent="0.4">
      <c r="C44" s="131"/>
      <c r="D44" s="132"/>
      <c r="E44" s="32" t="s">
        <v>35</v>
      </c>
      <c r="F44" s="33">
        <v>0</v>
      </c>
      <c r="G44" s="134"/>
      <c r="H44" s="34">
        <f>F44*304000</f>
        <v>0</v>
      </c>
      <c r="I44" s="34">
        <f>F44*50500</f>
        <v>0</v>
      </c>
      <c r="J44" s="34">
        <f>F44*50500</f>
        <v>0</v>
      </c>
      <c r="K44" s="34">
        <f t="shared" si="0"/>
        <v>0</v>
      </c>
    </row>
    <row r="45" spans="2:12" ht="23.45" customHeight="1" x14ac:dyDescent="0.4">
      <c r="C45" s="145" t="s">
        <v>72</v>
      </c>
      <c r="D45" s="146"/>
      <c r="E45" s="31" t="s">
        <v>34</v>
      </c>
      <c r="F45" s="35">
        <v>0</v>
      </c>
      <c r="G45" s="146" t="s">
        <v>9</v>
      </c>
      <c r="H45" s="26">
        <f>F45*176000</f>
        <v>0</v>
      </c>
      <c r="I45" s="26">
        <f>F45*29000</f>
        <v>0</v>
      </c>
      <c r="J45" s="26">
        <f>F45*29000</f>
        <v>0</v>
      </c>
      <c r="K45" s="26">
        <f>SUM(H45:J45)</f>
        <v>0</v>
      </c>
    </row>
    <row r="46" spans="2:12" ht="23.45" customHeight="1" x14ac:dyDescent="0.4">
      <c r="C46" s="147"/>
      <c r="D46" s="140"/>
      <c r="E46" s="32" t="s">
        <v>35</v>
      </c>
      <c r="F46" s="33">
        <v>0</v>
      </c>
      <c r="G46" s="140"/>
      <c r="H46" s="34">
        <f>F46*176000</f>
        <v>0</v>
      </c>
      <c r="I46" s="34">
        <f>F46*29000</f>
        <v>0</v>
      </c>
      <c r="J46" s="34">
        <f>F46*29000</f>
        <v>0</v>
      </c>
      <c r="K46" s="34">
        <f t="shared" si="0"/>
        <v>0</v>
      </c>
    </row>
    <row r="47" spans="2:12" ht="23.45" customHeight="1" x14ac:dyDescent="0.4">
      <c r="C47" s="56"/>
      <c r="D47" s="157" t="s">
        <v>75</v>
      </c>
      <c r="E47" s="31" t="s">
        <v>34</v>
      </c>
      <c r="F47" s="57">
        <v>0</v>
      </c>
      <c r="G47" s="155" t="s">
        <v>76</v>
      </c>
      <c r="H47" s="159"/>
      <c r="I47" s="160"/>
      <c r="J47" s="161"/>
      <c r="K47" s="26">
        <f>F47</f>
        <v>0</v>
      </c>
    </row>
    <row r="48" spans="2:12" ht="23.45" customHeight="1" x14ac:dyDescent="0.4">
      <c r="C48" s="46"/>
      <c r="D48" s="158"/>
      <c r="E48" s="32" t="s">
        <v>35</v>
      </c>
      <c r="F48" s="58">
        <v>0</v>
      </c>
      <c r="G48" s="156"/>
      <c r="H48" s="162"/>
      <c r="I48" s="163"/>
      <c r="J48" s="164"/>
      <c r="K48" s="34">
        <f>F48</f>
        <v>0</v>
      </c>
    </row>
    <row r="49" spans="3:11" ht="23.45" customHeight="1" x14ac:dyDescent="0.4">
      <c r="C49" s="145" t="s">
        <v>47</v>
      </c>
      <c r="D49" s="146"/>
      <c r="E49" s="147" t="s">
        <v>52</v>
      </c>
      <c r="F49" s="165"/>
      <c r="G49" s="166"/>
      <c r="H49" s="29">
        <f>H39+H41+H43+H45+H47</f>
        <v>0</v>
      </c>
      <c r="I49" s="29">
        <f t="shared" ref="I49:J50" si="1">I39+I41+I43+I45</f>
        <v>0</v>
      </c>
      <c r="J49" s="29">
        <f t="shared" si="1"/>
        <v>0</v>
      </c>
      <c r="K49" s="29">
        <f>K39+K41+K43+K45+K47</f>
        <v>0</v>
      </c>
    </row>
    <row r="50" spans="3:11" ht="23.45" customHeight="1" x14ac:dyDescent="0.4">
      <c r="C50" s="139"/>
      <c r="D50" s="140"/>
      <c r="E50" s="167" t="s">
        <v>73</v>
      </c>
      <c r="F50" s="168"/>
      <c r="G50" s="169"/>
      <c r="H50" s="41">
        <f>H40+H42+H44+H46+H48</f>
        <v>0</v>
      </c>
      <c r="I50" s="41">
        <f t="shared" si="1"/>
        <v>0</v>
      </c>
      <c r="J50" s="41">
        <f t="shared" si="1"/>
        <v>0</v>
      </c>
      <c r="K50" s="41">
        <f>K40+K42+K44+K46+K48</f>
        <v>0</v>
      </c>
    </row>
    <row r="51" spans="3:11" ht="26.45" customHeight="1" x14ac:dyDescent="0.4">
      <c r="C51" s="145" t="s">
        <v>77</v>
      </c>
      <c r="D51" s="146"/>
      <c r="E51" s="31" t="s">
        <v>34</v>
      </c>
      <c r="F51" s="35">
        <v>0</v>
      </c>
      <c r="G51" s="146" t="s">
        <v>10</v>
      </c>
      <c r="H51" s="26">
        <f>F51*800</f>
        <v>0</v>
      </c>
      <c r="I51" s="26">
        <f>F51*100</f>
        <v>0</v>
      </c>
      <c r="J51" s="26">
        <f>F51*100</f>
        <v>0</v>
      </c>
      <c r="K51" s="26">
        <f t="shared" si="0"/>
        <v>0</v>
      </c>
    </row>
    <row r="52" spans="3:11" ht="26.45" customHeight="1" x14ac:dyDescent="0.4">
      <c r="C52" s="139"/>
      <c r="D52" s="140"/>
      <c r="E52" s="32" t="s">
        <v>35</v>
      </c>
      <c r="F52" s="36" t="s">
        <v>55</v>
      </c>
      <c r="G52" s="140"/>
      <c r="H52" s="34">
        <f>F52*800</f>
        <v>0</v>
      </c>
      <c r="I52" s="34">
        <f>F52*100</f>
        <v>0</v>
      </c>
      <c r="J52" s="34">
        <f>F52*100</f>
        <v>0</v>
      </c>
      <c r="K52" s="34">
        <f t="shared" si="0"/>
        <v>0</v>
      </c>
    </row>
    <row r="53" spans="3:11" ht="26.45" customHeight="1" x14ac:dyDescent="0.4">
      <c r="C53" s="129" t="s">
        <v>78</v>
      </c>
      <c r="D53" s="130"/>
      <c r="E53" s="31" t="s">
        <v>34</v>
      </c>
      <c r="F53" s="27">
        <v>0</v>
      </c>
      <c r="G53" s="170" t="s">
        <v>53</v>
      </c>
      <c r="H53" s="28">
        <f>F53</f>
        <v>0</v>
      </c>
      <c r="I53" s="28">
        <f>ROUNDDOWN(H53/6,0-3)</f>
        <v>0</v>
      </c>
      <c r="J53" s="28">
        <f>ROUNDDOWN(H53/6,0-3)</f>
        <v>0</v>
      </c>
      <c r="K53" s="37">
        <f t="shared" si="0"/>
        <v>0</v>
      </c>
    </row>
    <row r="54" spans="3:11" ht="26.45" customHeight="1" x14ac:dyDescent="0.4">
      <c r="C54" s="131"/>
      <c r="D54" s="132"/>
      <c r="E54" s="32" t="s">
        <v>35</v>
      </c>
      <c r="F54" s="38">
        <v>0</v>
      </c>
      <c r="G54" s="171"/>
      <c r="H54" s="39">
        <f>F54</f>
        <v>0</v>
      </c>
      <c r="I54" s="39">
        <f>ROUNDDOWN(H54/6,0-3)</f>
        <v>0</v>
      </c>
      <c r="J54" s="39">
        <f>ROUNDDOWN(H54/6,0-3)</f>
        <v>0</v>
      </c>
      <c r="K54" s="40">
        <f t="shared" si="0"/>
        <v>0</v>
      </c>
    </row>
    <row r="55" spans="3:11" ht="27" customHeight="1" x14ac:dyDescent="0.4">
      <c r="C55" s="148" t="s">
        <v>79</v>
      </c>
      <c r="D55" s="149"/>
      <c r="E55" s="42" t="s">
        <v>34</v>
      </c>
      <c r="F55" s="30">
        <v>0</v>
      </c>
      <c r="G55" s="172" t="s">
        <v>50</v>
      </c>
      <c r="H55" s="26">
        <f>ROUNDDOWN(F55/2,-2)</f>
        <v>0</v>
      </c>
      <c r="I55" s="175"/>
      <c r="J55" s="176"/>
      <c r="K55" s="26">
        <f>H55</f>
        <v>0</v>
      </c>
    </row>
    <row r="56" spans="3:11" ht="27" customHeight="1" x14ac:dyDescent="0.4">
      <c r="C56" s="150"/>
      <c r="D56" s="151"/>
      <c r="E56" s="43" t="s">
        <v>37</v>
      </c>
      <c r="F56" s="21">
        <v>0</v>
      </c>
      <c r="G56" s="173"/>
      <c r="H56" s="34">
        <f>ROUNDDOWN(F56/2,-2)</f>
        <v>0</v>
      </c>
      <c r="I56" s="177"/>
      <c r="J56" s="178"/>
      <c r="K56" s="34">
        <f>H56</f>
        <v>0</v>
      </c>
    </row>
    <row r="57" spans="3:11" ht="40.9" customHeight="1" x14ac:dyDescent="0.4">
      <c r="C57" s="148" t="s">
        <v>80</v>
      </c>
      <c r="D57" s="152"/>
      <c r="E57" s="42" t="s">
        <v>34</v>
      </c>
      <c r="F57" s="30">
        <v>0</v>
      </c>
      <c r="G57" s="173"/>
      <c r="H57" s="26">
        <f>ROUNDDOWN(F57/3,-2)</f>
        <v>0</v>
      </c>
      <c r="I57" s="177"/>
      <c r="J57" s="178"/>
      <c r="K57" s="26">
        <f>H57</f>
        <v>0</v>
      </c>
    </row>
    <row r="58" spans="3:11" ht="40.15" customHeight="1" thickBot="1" x14ac:dyDescent="0.45">
      <c r="C58" s="153"/>
      <c r="D58" s="154"/>
      <c r="E58" s="43" t="s">
        <v>37</v>
      </c>
      <c r="F58" s="22">
        <v>0</v>
      </c>
      <c r="G58" s="174"/>
      <c r="H58" s="34">
        <f>ROUNDDOWN(F58/3,-2)</f>
        <v>0</v>
      </c>
      <c r="I58" s="179"/>
      <c r="J58" s="180"/>
      <c r="K58" s="34">
        <f>H58</f>
        <v>0</v>
      </c>
    </row>
    <row r="59" spans="3:11" ht="23.25" customHeight="1" x14ac:dyDescent="0.4">
      <c r="C59" s="148" t="s">
        <v>74</v>
      </c>
      <c r="D59" s="152"/>
      <c r="E59" s="147" t="s">
        <v>52</v>
      </c>
      <c r="F59" s="165"/>
      <c r="G59" s="166"/>
      <c r="H59" s="29">
        <f>H51+H53+H55+H57</f>
        <v>0</v>
      </c>
      <c r="I59" s="29">
        <f>I51+I53</f>
        <v>0</v>
      </c>
      <c r="J59" s="29">
        <f>J51+J53</f>
        <v>0</v>
      </c>
      <c r="K59" s="29">
        <f>K51+K53+K55+K57</f>
        <v>0</v>
      </c>
    </row>
    <row r="60" spans="3:11" ht="23.25" customHeight="1" x14ac:dyDescent="0.4">
      <c r="C60" s="153"/>
      <c r="D60" s="154"/>
      <c r="E60" s="167" t="s">
        <v>73</v>
      </c>
      <c r="F60" s="168"/>
      <c r="G60" s="169"/>
      <c r="H60" s="41">
        <f>H52+H54+H56+H58</f>
        <v>0</v>
      </c>
      <c r="I60" s="41">
        <f>I52+I54</f>
        <v>0</v>
      </c>
      <c r="J60" s="41">
        <f>J52+J54</f>
        <v>0</v>
      </c>
      <c r="K60" s="41">
        <f>K52+K54+K56+K58</f>
        <v>0</v>
      </c>
    </row>
    <row r="61" spans="3:11" ht="23.25" customHeight="1" x14ac:dyDescent="0.4">
      <c r="C61" s="145" t="s">
        <v>12</v>
      </c>
      <c r="D61" s="146"/>
      <c r="E61" s="181" t="s">
        <v>48</v>
      </c>
      <c r="F61" s="182"/>
      <c r="G61" s="183"/>
      <c r="H61" s="29">
        <f t="shared" ref="H61:K62" si="2">H49+H59</f>
        <v>0</v>
      </c>
      <c r="I61" s="29">
        <f t="shared" si="2"/>
        <v>0</v>
      </c>
      <c r="J61" s="29">
        <f t="shared" si="2"/>
        <v>0</v>
      </c>
      <c r="K61" s="29">
        <f t="shared" si="2"/>
        <v>0</v>
      </c>
    </row>
    <row r="62" spans="3:11" ht="23.25" customHeight="1" x14ac:dyDescent="0.4">
      <c r="C62" s="139"/>
      <c r="D62" s="140"/>
      <c r="E62" s="167" t="s">
        <v>49</v>
      </c>
      <c r="F62" s="168"/>
      <c r="G62" s="169"/>
      <c r="H62" s="41">
        <f t="shared" si="2"/>
        <v>0</v>
      </c>
      <c r="I62" s="41">
        <f t="shared" si="2"/>
        <v>0</v>
      </c>
      <c r="J62" s="41">
        <f t="shared" si="2"/>
        <v>0</v>
      </c>
      <c r="K62" s="41">
        <f t="shared" si="2"/>
        <v>0</v>
      </c>
    </row>
    <row r="63" spans="3:11" ht="28.15" customHeight="1" x14ac:dyDescent="0.4">
      <c r="C63" s="187" t="s">
        <v>56</v>
      </c>
      <c r="D63" s="188"/>
      <c r="E63" s="44" t="s">
        <v>34</v>
      </c>
      <c r="F63" s="45">
        <v>0</v>
      </c>
      <c r="G63" s="191" t="s">
        <v>9</v>
      </c>
      <c r="H63" s="193"/>
      <c r="I63" s="194"/>
      <c r="J63" s="194"/>
      <c r="K63" s="195"/>
    </row>
    <row r="64" spans="3:11" ht="28.15" customHeight="1" x14ac:dyDescent="0.4">
      <c r="C64" s="189"/>
      <c r="D64" s="190"/>
      <c r="E64" s="46" t="s">
        <v>37</v>
      </c>
      <c r="F64" s="47">
        <v>0</v>
      </c>
      <c r="G64" s="192"/>
      <c r="H64" s="196"/>
      <c r="I64" s="197"/>
      <c r="J64" s="197"/>
      <c r="K64" s="198"/>
    </row>
    <row r="65" spans="2:12" ht="12.6" customHeight="1" x14ac:dyDescent="0.4">
      <c r="C65" s="104"/>
      <c r="D65" s="104"/>
      <c r="E65" s="104"/>
      <c r="F65" s="104"/>
      <c r="G65" s="104"/>
      <c r="H65" s="104"/>
      <c r="I65" s="104"/>
      <c r="J65" s="104"/>
      <c r="K65" s="104"/>
      <c r="L65" s="104"/>
    </row>
    <row r="66" spans="2:12" x14ac:dyDescent="0.4">
      <c r="B66" s="3" t="s">
        <v>51</v>
      </c>
      <c r="D66" s="4"/>
      <c r="E66" s="4"/>
      <c r="F66" s="4"/>
      <c r="G66" s="4"/>
    </row>
    <row r="67" spans="2:12" ht="25.15" customHeight="1" thickBot="1" x14ac:dyDescent="0.45">
      <c r="C67" s="135" t="s">
        <v>13</v>
      </c>
      <c r="D67" s="135"/>
      <c r="E67" s="200" t="s">
        <v>25</v>
      </c>
      <c r="F67" s="212"/>
      <c r="G67" s="212"/>
      <c r="H67" s="212"/>
      <c r="I67" s="212"/>
      <c r="J67" s="212"/>
      <c r="K67" s="201"/>
      <c r="L67" s="8" t="s">
        <v>14</v>
      </c>
    </row>
    <row r="68" spans="2:12" ht="30.6" customHeight="1" thickTop="1" x14ac:dyDescent="0.4">
      <c r="C68" s="214"/>
      <c r="D68" s="214"/>
      <c r="E68" s="215"/>
      <c r="F68" s="216"/>
      <c r="G68" s="216"/>
      <c r="H68" s="216"/>
      <c r="I68" s="216"/>
      <c r="J68" s="216"/>
      <c r="K68" s="217"/>
      <c r="L68" s="51" t="s">
        <v>15</v>
      </c>
    </row>
    <row r="69" spans="2:12" ht="30.6" customHeight="1" x14ac:dyDescent="0.4">
      <c r="C69" s="213"/>
      <c r="D69" s="213"/>
      <c r="E69" s="126"/>
      <c r="F69" s="127"/>
      <c r="G69" s="127"/>
      <c r="H69" s="127"/>
      <c r="I69" s="127"/>
      <c r="J69" s="127"/>
      <c r="K69" s="128"/>
      <c r="L69" s="52" t="s">
        <v>15</v>
      </c>
    </row>
    <row r="70" spans="2:12" ht="9.6" customHeight="1" x14ac:dyDescent="0.4"/>
    <row r="71" spans="2:12" x14ac:dyDescent="0.4">
      <c r="B71" s="3" t="s">
        <v>83</v>
      </c>
    </row>
    <row r="72" spans="2:12" x14ac:dyDescent="0.4">
      <c r="B72" s="104" t="s">
        <v>84</v>
      </c>
      <c r="C72" s="104"/>
      <c r="D72" s="104"/>
      <c r="E72" s="104"/>
      <c r="F72" s="104"/>
      <c r="G72" s="104"/>
      <c r="H72" s="104"/>
      <c r="I72" s="104"/>
      <c r="J72" s="104"/>
      <c r="K72" s="104"/>
      <c r="L72" s="104"/>
    </row>
    <row r="73" spans="2:12" ht="25.5" customHeight="1" x14ac:dyDescent="0.4">
      <c r="B73" s="67"/>
      <c r="C73" s="185"/>
      <c r="D73" s="185"/>
      <c r="E73" s="185"/>
      <c r="F73" s="185"/>
      <c r="G73" s="185"/>
      <c r="H73" s="185"/>
      <c r="I73" s="185"/>
      <c r="J73" s="185"/>
      <c r="K73" s="185"/>
      <c r="L73" s="186"/>
    </row>
    <row r="74" spans="2:12" x14ac:dyDescent="0.4">
      <c r="B74" s="104" t="s">
        <v>85</v>
      </c>
      <c r="C74" s="233"/>
      <c r="D74" s="233"/>
      <c r="E74" s="233"/>
      <c r="F74" s="233"/>
      <c r="G74" s="233"/>
      <c r="H74" s="233"/>
      <c r="I74" s="233"/>
      <c r="J74" s="233"/>
      <c r="K74" s="233"/>
      <c r="L74" s="233"/>
    </row>
    <row r="75" spans="2:12" ht="25.5" customHeight="1" x14ac:dyDescent="0.4">
      <c r="B75" s="67"/>
      <c r="C75" s="185"/>
      <c r="D75" s="185"/>
      <c r="E75" s="185"/>
      <c r="F75" s="185"/>
      <c r="G75" s="185"/>
      <c r="H75" s="185"/>
      <c r="I75" s="185"/>
      <c r="J75" s="185"/>
      <c r="K75" s="185"/>
      <c r="L75" s="186"/>
    </row>
    <row r="77" spans="2:12" x14ac:dyDescent="0.4">
      <c r="B77" s="104" t="s">
        <v>86</v>
      </c>
      <c r="C77" s="104"/>
      <c r="D77" s="104"/>
    </row>
    <row r="78" spans="2:12" x14ac:dyDescent="0.4">
      <c r="B78" s="104" t="s">
        <v>87</v>
      </c>
      <c r="C78" s="104"/>
      <c r="D78" s="104"/>
      <c r="E78" s="104"/>
      <c r="F78" s="104"/>
      <c r="G78" s="104"/>
      <c r="H78" s="104"/>
      <c r="I78" s="104"/>
      <c r="J78" s="104"/>
      <c r="K78" s="104"/>
      <c r="L78" s="104"/>
    </row>
    <row r="79" spans="2:12" ht="25.5" customHeight="1" x14ac:dyDescent="0.4">
      <c r="B79" s="67"/>
      <c r="C79" s="185"/>
      <c r="D79" s="185"/>
      <c r="E79" s="185"/>
      <c r="F79" s="185"/>
      <c r="G79" s="185"/>
      <c r="H79" s="185"/>
      <c r="I79" s="185"/>
      <c r="J79" s="185"/>
      <c r="K79" s="185"/>
      <c r="L79" s="186"/>
    </row>
  </sheetData>
  <mergeCells count="67">
    <mergeCell ref="C51:D52"/>
    <mergeCell ref="G51:G52"/>
    <mergeCell ref="C53:D54"/>
    <mergeCell ref="D47:D48"/>
    <mergeCell ref="G47:G48"/>
    <mergeCell ref="E50:G50"/>
    <mergeCell ref="G53:G54"/>
    <mergeCell ref="H47:J48"/>
    <mergeCell ref="C49:D50"/>
    <mergeCell ref="E49:G49"/>
    <mergeCell ref="C41:D42"/>
    <mergeCell ref="G41:G42"/>
    <mergeCell ref="C43:D44"/>
    <mergeCell ref="G43:G44"/>
    <mergeCell ref="C45:D46"/>
    <mergeCell ref="G45:G46"/>
    <mergeCell ref="D32:F32"/>
    <mergeCell ref="C38:D38"/>
    <mergeCell ref="F38:G38"/>
    <mergeCell ref="B36:K36"/>
    <mergeCell ref="C39:D40"/>
    <mergeCell ref="F39:G40"/>
    <mergeCell ref="D31:F31"/>
    <mergeCell ref="B11:L14"/>
    <mergeCell ref="B15:L15"/>
    <mergeCell ref="B16:L16"/>
    <mergeCell ref="C17:L17"/>
    <mergeCell ref="B19:L19"/>
    <mergeCell ref="C20:L21"/>
    <mergeCell ref="B23:L23"/>
    <mergeCell ref="C24:L26"/>
    <mergeCell ref="B28:L28"/>
    <mergeCell ref="B29:L29"/>
    <mergeCell ref="D30:F30"/>
    <mergeCell ref="B9:L9"/>
    <mergeCell ref="I2:K2"/>
    <mergeCell ref="I3:K3"/>
    <mergeCell ref="G5:K5"/>
    <mergeCell ref="G6:K6"/>
    <mergeCell ref="G7:K7"/>
    <mergeCell ref="C55:D56"/>
    <mergeCell ref="G55:G58"/>
    <mergeCell ref="I55:J58"/>
    <mergeCell ref="C57:D58"/>
    <mergeCell ref="C59:D60"/>
    <mergeCell ref="E59:G59"/>
    <mergeCell ref="E60:G60"/>
    <mergeCell ref="C61:D62"/>
    <mergeCell ref="E61:G61"/>
    <mergeCell ref="E62:G62"/>
    <mergeCell ref="C63:D64"/>
    <mergeCell ref="G63:G64"/>
    <mergeCell ref="H63:K64"/>
    <mergeCell ref="C69:D69"/>
    <mergeCell ref="E69:K69"/>
    <mergeCell ref="B72:L72"/>
    <mergeCell ref="C79:L79"/>
    <mergeCell ref="C73:L73"/>
    <mergeCell ref="B74:L74"/>
    <mergeCell ref="C75:L75"/>
    <mergeCell ref="B77:D77"/>
    <mergeCell ref="B78:L78"/>
    <mergeCell ref="C65:L65"/>
    <mergeCell ref="C67:D67"/>
    <mergeCell ref="E67:K67"/>
    <mergeCell ref="C68:D68"/>
    <mergeCell ref="E68:K68"/>
  </mergeCells>
  <phoneticPr fontId="2"/>
  <pageMargins left="0.9055118110236221" right="0.51181102362204722" top="0.35433070866141736" bottom="0.35433070866141736" header="0.31496062992125984" footer="0.31496062992125984"/>
  <pageSetup paperSize="9" scale="74" orientation="portrait" r:id="rId1"/>
  <rowBreaks count="1" manualBreakCount="1">
    <brk id="3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0A071-96FA-4C19-8207-0DECE5CA81BF}">
  <sheetPr>
    <tabColor rgb="FFFFFF00"/>
  </sheetPr>
  <dimension ref="B1:L79"/>
  <sheetViews>
    <sheetView topLeftCell="A37" zoomScaleNormal="100" workbookViewId="0">
      <selection activeCell="I53" sqref="I53"/>
    </sheetView>
  </sheetViews>
  <sheetFormatPr defaultColWidth="8.75" defaultRowHeight="19.5" x14ac:dyDescent="0.4"/>
  <cols>
    <col min="1" max="1" width="1.75" style="3" customWidth="1"/>
    <col min="2" max="2" width="2.75" style="3" customWidth="1"/>
    <col min="3" max="4" width="10" style="3" customWidth="1"/>
    <col min="5" max="5" width="5.25" style="3" customWidth="1"/>
    <col min="6" max="6" width="9" style="3" customWidth="1"/>
    <col min="7" max="7" width="4.625" style="3" bestFit="1" customWidth="1"/>
    <col min="8" max="8" width="11.5" style="3" bestFit="1" customWidth="1"/>
    <col min="9" max="10" width="9.875" style="3" customWidth="1"/>
    <col min="11" max="11" width="11.875" style="3" bestFit="1" customWidth="1"/>
    <col min="12" max="12" width="9.875" style="3" customWidth="1"/>
    <col min="13" max="13" width="5.875" style="3" customWidth="1"/>
    <col min="14" max="16384" width="8.75" style="3"/>
  </cols>
  <sheetData>
    <row r="1" spans="2:12" ht="38.450000000000003" customHeight="1" x14ac:dyDescent="0.4">
      <c r="B1" s="3" t="s">
        <v>67</v>
      </c>
    </row>
    <row r="2" spans="2:12" x14ac:dyDescent="0.4">
      <c r="I2" s="231" t="s">
        <v>62</v>
      </c>
      <c r="J2" s="231"/>
      <c r="K2" s="231"/>
    </row>
    <row r="3" spans="2:12" x14ac:dyDescent="0.4">
      <c r="I3" s="109" t="s">
        <v>54</v>
      </c>
      <c r="J3" s="109"/>
      <c r="K3" s="109"/>
    </row>
    <row r="4" spans="2:12" x14ac:dyDescent="0.4">
      <c r="B4" s="3" t="s">
        <v>0</v>
      </c>
    </row>
    <row r="5" spans="2:12" x14ac:dyDescent="0.4">
      <c r="C5" s="3" t="s">
        <v>1</v>
      </c>
      <c r="G5" s="109" t="s">
        <v>63</v>
      </c>
      <c r="H5" s="109"/>
      <c r="I5" s="109"/>
      <c r="J5" s="109"/>
      <c r="K5" s="109"/>
    </row>
    <row r="6" spans="2:12" x14ac:dyDescent="0.4">
      <c r="G6" s="232" t="s">
        <v>60</v>
      </c>
      <c r="H6" s="109"/>
      <c r="I6" s="109"/>
      <c r="J6" s="109"/>
      <c r="K6" s="109"/>
    </row>
    <row r="7" spans="2:12" ht="21" customHeight="1" x14ac:dyDescent="0.4">
      <c r="G7" s="109" t="s">
        <v>65</v>
      </c>
      <c r="H7" s="109"/>
      <c r="I7" s="109"/>
      <c r="J7" s="109"/>
      <c r="K7" s="109"/>
    </row>
    <row r="9" spans="2:12" x14ac:dyDescent="0.4">
      <c r="B9" s="110" t="s">
        <v>68</v>
      </c>
      <c r="C9" s="110"/>
      <c r="D9" s="110"/>
      <c r="E9" s="110"/>
      <c r="F9" s="110"/>
      <c r="G9" s="110"/>
      <c r="H9" s="110"/>
      <c r="I9" s="110"/>
      <c r="J9" s="110"/>
      <c r="K9" s="110"/>
      <c r="L9" s="110"/>
    </row>
    <row r="10" spans="2:12" x14ac:dyDescent="0.4">
      <c r="B10" s="6"/>
      <c r="C10" s="6"/>
      <c r="D10" s="6"/>
      <c r="E10" s="6"/>
      <c r="F10" s="6"/>
      <c r="G10" s="6"/>
      <c r="H10" s="6"/>
      <c r="I10" s="6"/>
      <c r="J10" s="6"/>
      <c r="K10" s="6"/>
    </row>
    <row r="11" spans="2:12" ht="19.899999999999999" customHeight="1" x14ac:dyDescent="0.4">
      <c r="B11" s="113" t="s">
        <v>109</v>
      </c>
      <c r="C11" s="113"/>
      <c r="D11" s="113"/>
      <c r="E11" s="113"/>
      <c r="F11" s="113"/>
      <c r="G11" s="113"/>
      <c r="H11" s="113"/>
      <c r="I11" s="113"/>
      <c r="J11" s="113"/>
      <c r="K11" s="113"/>
      <c r="L11" s="113"/>
    </row>
    <row r="12" spans="2:12" x14ac:dyDescent="0.4">
      <c r="B12" s="113"/>
      <c r="C12" s="113"/>
      <c r="D12" s="113"/>
      <c r="E12" s="113"/>
      <c r="F12" s="113"/>
      <c r="G12" s="113"/>
      <c r="H12" s="113"/>
      <c r="I12" s="113"/>
      <c r="J12" s="113"/>
      <c r="K12" s="113"/>
      <c r="L12" s="113"/>
    </row>
    <row r="13" spans="2:12" x14ac:dyDescent="0.4">
      <c r="B13" s="113"/>
      <c r="C13" s="113"/>
      <c r="D13" s="113"/>
      <c r="E13" s="113"/>
      <c r="F13" s="113"/>
      <c r="G13" s="113"/>
      <c r="H13" s="113"/>
      <c r="I13" s="113"/>
      <c r="J13" s="113"/>
      <c r="K13" s="113"/>
      <c r="L13" s="113"/>
    </row>
    <row r="14" spans="2:12" x14ac:dyDescent="0.4">
      <c r="B14" s="113"/>
      <c r="C14" s="113"/>
      <c r="D14" s="113"/>
      <c r="E14" s="113"/>
      <c r="F14" s="113"/>
      <c r="G14" s="113"/>
      <c r="H14" s="113"/>
      <c r="I14" s="113"/>
      <c r="J14" s="113"/>
      <c r="K14" s="113"/>
      <c r="L14" s="113"/>
    </row>
    <row r="15" spans="2:12" x14ac:dyDescent="0.4">
      <c r="B15" s="110" t="s">
        <v>3</v>
      </c>
      <c r="C15" s="110"/>
      <c r="D15" s="110"/>
      <c r="E15" s="110"/>
      <c r="F15" s="110"/>
      <c r="G15" s="110"/>
      <c r="H15" s="110"/>
      <c r="I15" s="110"/>
      <c r="J15" s="110"/>
      <c r="K15" s="110"/>
      <c r="L15" s="110"/>
    </row>
    <row r="16" spans="2:12" x14ac:dyDescent="0.4">
      <c r="B16" s="106" t="s">
        <v>26</v>
      </c>
      <c r="C16" s="106"/>
      <c r="D16" s="106"/>
      <c r="E16" s="106"/>
      <c r="F16" s="106"/>
      <c r="G16" s="106"/>
      <c r="H16" s="105"/>
      <c r="I16" s="105"/>
      <c r="J16" s="105"/>
      <c r="K16" s="105"/>
      <c r="L16" s="105"/>
    </row>
    <row r="17" spans="2:12" ht="30" customHeight="1" x14ac:dyDescent="0.4">
      <c r="C17" s="228"/>
      <c r="D17" s="229"/>
      <c r="E17" s="229"/>
      <c r="F17" s="229"/>
      <c r="G17" s="229"/>
      <c r="H17" s="229"/>
      <c r="I17" s="229"/>
      <c r="J17" s="229"/>
      <c r="K17" s="229"/>
      <c r="L17" s="230"/>
    </row>
    <row r="18" spans="2:12" ht="21" customHeight="1" x14ac:dyDescent="0.4"/>
    <row r="19" spans="2:12" x14ac:dyDescent="0.4">
      <c r="B19" s="111" t="s">
        <v>27</v>
      </c>
      <c r="C19" s="112"/>
      <c r="D19" s="112"/>
      <c r="E19" s="112"/>
      <c r="F19" s="112"/>
      <c r="G19" s="112"/>
      <c r="H19" s="112"/>
      <c r="I19" s="112"/>
      <c r="J19" s="112"/>
      <c r="K19" s="112"/>
      <c r="L19" s="112"/>
    </row>
    <row r="20" spans="2:12" x14ac:dyDescent="0.4">
      <c r="C20" s="222"/>
      <c r="D20" s="223"/>
      <c r="E20" s="223"/>
      <c r="F20" s="223"/>
      <c r="G20" s="223"/>
      <c r="H20" s="223"/>
      <c r="I20" s="223"/>
      <c r="J20" s="223"/>
      <c r="K20" s="223"/>
      <c r="L20" s="224"/>
    </row>
    <row r="21" spans="2:12" x14ac:dyDescent="0.4">
      <c r="C21" s="225"/>
      <c r="D21" s="226"/>
      <c r="E21" s="226"/>
      <c r="F21" s="226"/>
      <c r="G21" s="226"/>
      <c r="H21" s="226"/>
      <c r="I21" s="226"/>
      <c r="J21" s="226"/>
      <c r="K21" s="226"/>
      <c r="L21" s="227"/>
    </row>
    <row r="22" spans="2:12" ht="21" customHeight="1" x14ac:dyDescent="0.4"/>
    <row r="23" spans="2:12" x14ac:dyDescent="0.4">
      <c r="B23" s="111" t="s">
        <v>28</v>
      </c>
      <c r="C23" s="112"/>
      <c r="D23" s="112"/>
      <c r="E23" s="112"/>
      <c r="F23" s="112"/>
      <c r="G23" s="112"/>
      <c r="H23" s="112"/>
      <c r="I23" s="112"/>
      <c r="J23" s="112"/>
      <c r="K23" s="112"/>
      <c r="L23" s="112"/>
    </row>
    <row r="24" spans="2:12" x14ac:dyDescent="0.4">
      <c r="B24" s="9"/>
      <c r="C24" s="218"/>
      <c r="D24" s="219"/>
      <c r="E24" s="219"/>
      <c r="F24" s="219"/>
      <c r="G24" s="219"/>
      <c r="H24" s="219"/>
      <c r="I24" s="219"/>
      <c r="J24" s="219"/>
      <c r="K24" s="219"/>
      <c r="L24" s="220"/>
    </row>
    <row r="25" spans="2:12" x14ac:dyDescent="0.4">
      <c r="B25" s="9"/>
      <c r="C25" s="120"/>
      <c r="D25" s="121"/>
      <c r="E25" s="121"/>
      <c r="F25" s="121"/>
      <c r="G25" s="121"/>
      <c r="H25" s="121"/>
      <c r="I25" s="121"/>
      <c r="J25" s="121"/>
      <c r="K25" s="121"/>
      <c r="L25" s="122"/>
    </row>
    <row r="26" spans="2:12" x14ac:dyDescent="0.4">
      <c r="B26" s="9"/>
      <c r="C26" s="123"/>
      <c r="D26" s="124"/>
      <c r="E26" s="124"/>
      <c r="F26" s="124"/>
      <c r="G26" s="124"/>
      <c r="H26" s="124"/>
      <c r="I26" s="124"/>
      <c r="J26" s="124"/>
      <c r="K26" s="124"/>
      <c r="L26" s="125"/>
    </row>
    <row r="27" spans="2:12" x14ac:dyDescent="0.4">
      <c r="B27" s="9"/>
      <c r="C27" s="10"/>
      <c r="D27" s="10"/>
      <c r="E27" s="10"/>
      <c r="F27" s="10"/>
      <c r="G27" s="10"/>
      <c r="H27" s="10"/>
      <c r="I27" s="10"/>
      <c r="J27" s="10"/>
      <c r="K27" s="10"/>
    </row>
    <row r="28" spans="2:12" x14ac:dyDescent="0.4">
      <c r="B28" s="104" t="s">
        <v>82</v>
      </c>
      <c r="C28" s="105"/>
      <c r="D28" s="105"/>
      <c r="E28" s="105"/>
      <c r="F28" s="105"/>
      <c r="G28" s="105"/>
      <c r="H28" s="105"/>
      <c r="I28" s="105"/>
      <c r="J28" s="105"/>
      <c r="K28" s="105"/>
      <c r="L28" s="105"/>
    </row>
    <row r="29" spans="2:12" x14ac:dyDescent="0.4">
      <c r="B29" s="104" t="s">
        <v>30</v>
      </c>
      <c r="C29" s="105"/>
      <c r="D29" s="105"/>
      <c r="E29" s="105"/>
      <c r="F29" s="105"/>
      <c r="G29" s="105"/>
      <c r="H29" s="105"/>
      <c r="I29" s="105"/>
      <c r="J29" s="105"/>
      <c r="K29" s="105"/>
      <c r="L29" s="105"/>
    </row>
    <row r="30" spans="2:12" x14ac:dyDescent="0.4">
      <c r="B30" s="9"/>
      <c r="C30" s="10" t="s">
        <v>31</v>
      </c>
      <c r="D30" s="100">
        <f>K49+K51+K53+F55+F57</f>
        <v>0</v>
      </c>
      <c r="E30" s="100"/>
      <c r="F30" s="100"/>
      <c r="G30"/>
      <c r="H30"/>
      <c r="I30"/>
      <c r="J30"/>
      <c r="K30"/>
      <c r="L30"/>
    </row>
    <row r="31" spans="2:12" x14ac:dyDescent="0.4">
      <c r="B31" s="9"/>
      <c r="C31" s="10" t="s">
        <v>32</v>
      </c>
      <c r="D31" s="101">
        <f>K50+K52+K54+F56+F58</f>
        <v>0</v>
      </c>
      <c r="E31" s="101"/>
      <c r="F31" s="102"/>
      <c r="G31"/>
      <c r="H31"/>
      <c r="I31"/>
      <c r="J31"/>
      <c r="K31"/>
      <c r="L31"/>
    </row>
    <row r="32" spans="2:12" x14ac:dyDescent="0.4">
      <c r="B32" s="9"/>
      <c r="C32" s="10" t="s">
        <v>33</v>
      </c>
      <c r="D32" s="103">
        <f>D31-D30</f>
        <v>0</v>
      </c>
      <c r="E32" s="103"/>
      <c r="F32" s="221"/>
      <c r="G32"/>
      <c r="H32"/>
      <c r="I32"/>
      <c r="J32"/>
      <c r="K32"/>
      <c r="L32"/>
    </row>
    <row r="33" spans="2:12" x14ac:dyDescent="0.4">
      <c r="B33" s="9"/>
      <c r="C33" s="10"/>
      <c r="D33" s="10"/>
      <c r="E33" s="10"/>
      <c r="F33" s="10"/>
      <c r="G33" s="10"/>
      <c r="H33" s="10"/>
      <c r="I33" s="10"/>
      <c r="J33" s="10"/>
      <c r="K33" s="10"/>
    </row>
    <row r="35" spans="2:12" ht="13.9" customHeight="1" x14ac:dyDescent="0.4"/>
    <row r="36" spans="2:12" ht="22.15" customHeight="1" x14ac:dyDescent="0.4">
      <c r="B36" s="106" t="s">
        <v>69</v>
      </c>
      <c r="C36" s="106"/>
      <c r="D36" s="106"/>
      <c r="E36" s="106"/>
      <c r="F36" s="106"/>
      <c r="G36" s="106"/>
      <c r="H36" s="106"/>
      <c r="I36" s="106"/>
      <c r="J36" s="106"/>
      <c r="K36" s="106"/>
    </row>
    <row r="37" spans="2:12" ht="12.6" customHeight="1" x14ac:dyDescent="0.4"/>
    <row r="38" spans="2:12" ht="45.6" customHeight="1" thickBot="1" x14ac:dyDescent="0.45">
      <c r="C38" s="135" t="s">
        <v>81</v>
      </c>
      <c r="D38" s="135"/>
      <c r="E38" s="11" t="s">
        <v>46</v>
      </c>
      <c r="F38" s="136" t="s">
        <v>11</v>
      </c>
      <c r="G38" s="136"/>
      <c r="H38" s="8" t="s">
        <v>6</v>
      </c>
      <c r="I38" s="8" t="s">
        <v>7</v>
      </c>
      <c r="J38" s="23" t="s">
        <v>8</v>
      </c>
      <c r="K38" s="24" t="s">
        <v>5</v>
      </c>
    </row>
    <row r="39" spans="2:12" ht="22.15" customHeight="1" thickTop="1" x14ac:dyDescent="0.4">
      <c r="C39" s="137" t="s">
        <v>4</v>
      </c>
      <c r="D39" s="138"/>
      <c r="E39" s="48" t="s">
        <v>34</v>
      </c>
      <c r="F39" s="141"/>
      <c r="G39" s="142"/>
      <c r="H39" s="49">
        <v>0</v>
      </c>
      <c r="I39" s="49">
        <v>0</v>
      </c>
      <c r="J39" s="49">
        <v>0</v>
      </c>
      <c r="K39" s="49">
        <f t="shared" ref="K39:K54" si="0">SUM(H39:J39)</f>
        <v>0</v>
      </c>
      <c r="L39" s="17"/>
    </row>
    <row r="40" spans="2:12" ht="22.15" customHeight="1" thickBot="1" x14ac:dyDescent="0.45">
      <c r="C40" s="139"/>
      <c r="D40" s="140"/>
      <c r="E40" s="46" t="s">
        <v>35</v>
      </c>
      <c r="F40" s="143"/>
      <c r="G40" s="144"/>
      <c r="H40" s="50">
        <v>0</v>
      </c>
      <c r="I40" s="50">
        <v>0</v>
      </c>
      <c r="J40" s="50">
        <v>0</v>
      </c>
      <c r="K40" s="50">
        <f t="shared" si="0"/>
        <v>0</v>
      </c>
      <c r="L40" s="17"/>
    </row>
    <row r="41" spans="2:12" ht="24" customHeight="1" x14ac:dyDescent="0.4">
      <c r="C41" s="129" t="s">
        <v>70</v>
      </c>
      <c r="D41" s="130"/>
      <c r="E41" s="31" t="s">
        <v>34</v>
      </c>
      <c r="F41" s="25">
        <v>0</v>
      </c>
      <c r="G41" s="133" t="s">
        <v>9</v>
      </c>
      <c r="H41" s="26">
        <f>F41*112000</f>
        <v>0</v>
      </c>
      <c r="I41" s="26">
        <f>F41*18500</f>
        <v>0</v>
      </c>
      <c r="J41" s="26">
        <f>F41*18500</f>
        <v>0</v>
      </c>
      <c r="K41" s="26">
        <f t="shared" si="0"/>
        <v>0</v>
      </c>
    </row>
    <row r="42" spans="2:12" ht="22.9" customHeight="1" x14ac:dyDescent="0.4">
      <c r="C42" s="131"/>
      <c r="D42" s="132"/>
      <c r="E42" s="32" t="s">
        <v>35</v>
      </c>
      <c r="F42" s="33">
        <v>0</v>
      </c>
      <c r="G42" s="134"/>
      <c r="H42" s="34">
        <f>F42*112000</f>
        <v>0</v>
      </c>
      <c r="I42" s="34">
        <f>F42*18500</f>
        <v>0</v>
      </c>
      <c r="J42" s="34">
        <f>F42*18500</f>
        <v>0</v>
      </c>
      <c r="K42" s="34">
        <f t="shared" si="0"/>
        <v>0</v>
      </c>
    </row>
    <row r="43" spans="2:12" ht="30.6" customHeight="1" x14ac:dyDescent="0.4">
      <c r="C43" s="129" t="s">
        <v>71</v>
      </c>
      <c r="D43" s="130"/>
      <c r="E43" s="31" t="s">
        <v>34</v>
      </c>
      <c r="F43" s="35">
        <v>0</v>
      </c>
      <c r="G43" s="133" t="s">
        <v>9</v>
      </c>
      <c r="H43" s="26">
        <f>F43*276000</f>
        <v>0</v>
      </c>
      <c r="I43" s="26">
        <f>F43*46000</f>
        <v>0</v>
      </c>
      <c r="J43" s="26">
        <f>F43*46000</f>
        <v>0</v>
      </c>
      <c r="K43" s="26">
        <f t="shared" si="0"/>
        <v>0</v>
      </c>
    </row>
    <row r="44" spans="2:12" ht="25.15" customHeight="1" x14ac:dyDescent="0.4">
      <c r="C44" s="131"/>
      <c r="D44" s="132"/>
      <c r="E44" s="32" t="s">
        <v>35</v>
      </c>
      <c r="F44" s="33">
        <v>0</v>
      </c>
      <c r="G44" s="134"/>
      <c r="H44" s="34">
        <f>F44*276000</f>
        <v>0</v>
      </c>
      <c r="I44" s="34">
        <f>F44*46000</f>
        <v>0</v>
      </c>
      <c r="J44" s="34">
        <f>F44*46000</f>
        <v>0</v>
      </c>
      <c r="K44" s="34">
        <f t="shared" si="0"/>
        <v>0</v>
      </c>
    </row>
    <row r="45" spans="2:12" ht="23.45" customHeight="1" x14ac:dyDescent="0.4">
      <c r="C45" s="145" t="s">
        <v>72</v>
      </c>
      <c r="D45" s="146"/>
      <c r="E45" s="31" t="s">
        <v>34</v>
      </c>
      <c r="F45" s="35">
        <v>0</v>
      </c>
      <c r="G45" s="146" t="s">
        <v>9</v>
      </c>
      <c r="H45" s="26">
        <f>F45*162000</f>
        <v>0</v>
      </c>
      <c r="I45" s="26">
        <f>F45*27000</f>
        <v>0</v>
      </c>
      <c r="J45" s="26">
        <f>F45*27000</f>
        <v>0</v>
      </c>
      <c r="K45" s="26">
        <f>SUM(H45:J45)</f>
        <v>0</v>
      </c>
    </row>
    <row r="46" spans="2:12" ht="23.45" customHeight="1" x14ac:dyDescent="0.4">
      <c r="C46" s="147"/>
      <c r="D46" s="140"/>
      <c r="E46" s="32" t="s">
        <v>35</v>
      </c>
      <c r="F46" s="33">
        <v>0</v>
      </c>
      <c r="G46" s="140"/>
      <c r="H46" s="34">
        <f>F46*162000</f>
        <v>0</v>
      </c>
      <c r="I46" s="34">
        <f>F46*27000</f>
        <v>0</v>
      </c>
      <c r="J46" s="34">
        <f>F46*27000</f>
        <v>0</v>
      </c>
      <c r="K46" s="34">
        <f t="shared" si="0"/>
        <v>0</v>
      </c>
    </row>
    <row r="47" spans="2:12" ht="23.45" customHeight="1" x14ac:dyDescent="0.4">
      <c r="C47" s="56"/>
      <c r="D47" s="157" t="s">
        <v>75</v>
      </c>
      <c r="E47" s="31" t="s">
        <v>34</v>
      </c>
      <c r="F47" s="57">
        <v>0</v>
      </c>
      <c r="G47" s="155" t="s">
        <v>76</v>
      </c>
      <c r="H47" s="159"/>
      <c r="I47" s="160"/>
      <c r="J47" s="161"/>
      <c r="K47" s="26">
        <f>F47</f>
        <v>0</v>
      </c>
    </row>
    <row r="48" spans="2:12" ht="23.45" customHeight="1" x14ac:dyDescent="0.4">
      <c r="C48" s="46"/>
      <c r="D48" s="158"/>
      <c r="E48" s="32" t="s">
        <v>35</v>
      </c>
      <c r="F48" s="58">
        <v>0</v>
      </c>
      <c r="G48" s="156"/>
      <c r="H48" s="162"/>
      <c r="I48" s="163"/>
      <c r="J48" s="164"/>
      <c r="K48" s="34">
        <f>F48</f>
        <v>0</v>
      </c>
    </row>
    <row r="49" spans="3:11" ht="23.45" customHeight="1" x14ac:dyDescent="0.4">
      <c r="C49" s="145" t="s">
        <v>47</v>
      </c>
      <c r="D49" s="146"/>
      <c r="E49" s="147" t="s">
        <v>52</v>
      </c>
      <c r="F49" s="165"/>
      <c r="G49" s="166"/>
      <c r="H49" s="29">
        <f>H39+H41+H43+H45+H47</f>
        <v>0</v>
      </c>
      <c r="I49" s="29">
        <f t="shared" ref="I49:J50" si="1">I39+I41+I43+I45</f>
        <v>0</v>
      </c>
      <c r="J49" s="29">
        <f t="shared" si="1"/>
        <v>0</v>
      </c>
      <c r="K49" s="29">
        <f>K39+K41+K43+K45+K47</f>
        <v>0</v>
      </c>
    </row>
    <row r="50" spans="3:11" ht="23.45" customHeight="1" x14ac:dyDescent="0.4">
      <c r="C50" s="139"/>
      <c r="D50" s="140"/>
      <c r="E50" s="167" t="s">
        <v>73</v>
      </c>
      <c r="F50" s="168"/>
      <c r="G50" s="169"/>
      <c r="H50" s="41">
        <f>H40+H42+H44+H46+H48</f>
        <v>0</v>
      </c>
      <c r="I50" s="41">
        <f t="shared" si="1"/>
        <v>0</v>
      </c>
      <c r="J50" s="41">
        <f t="shared" si="1"/>
        <v>0</v>
      </c>
      <c r="K50" s="41">
        <f>K40+K42+K44+K46+K48</f>
        <v>0</v>
      </c>
    </row>
    <row r="51" spans="3:11" ht="26.45" customHeight="1" x14ac:dyDescent="0.4">
      <c r="C51" s="145" t="s">
        <v>77</v>
      </c>
      <c r="D51" s="146"/>
      <c r="E51" s="31" t="s">
        <v>34</v>
      </c>
      <c r="F51" s="35">
        <v>0</v>
      </c>
      <c r="G51" s="146" t="s">
        <v>10</v>
      </c>
      <c r="H51" s="26">
        <f>F51*800</f>
        <v>0</v>
      </c>
      <c r="I51" s="26">
        <f>F51*100</f>
        <v>0</v>
      </c>
      <c r="J51" s="26">
        <f>F51*100</f>
        <v>0</v>
      </c>
      <c r="K51" s="26">
        <f t="shared" si="0"/>
        <v>0</v>
      </c>
    </row>
    <row r="52" spans="3:11" ht="26.45" customHeight="1" x14ac:dyDescent="0.4">
      <c r="C52" s="139"/>
      <c r="D52" s="140"/>
      <c r="E52" s="32" t="s">
        <v>35</v>
      </c>
      <c r="F52" s="36" t="s">
        <v>55</v>
      </c>
      <c r="G52" s="140"/>
      <c r="H52" s="34">
        <f>F52*800</f>
        <v>0</v>
      </c>
      <c r="I52" s="34">
        <f>F52*100</f>
        <v>0</v>
      </c>
      <c r="J52" s="34">
        <f>F52*100</f>
        <v>0</v>
      </c>
      <c r="K52" s="34">
        <f t="shared" si="0"/>
        <v>0</v>
      </c>
    </row>
    <row r="53" spans="3:11" ht="26.45" customHeight="1" x14ac:dyDescent="0.4">
      <c r="C53" s="129" t="s">
        <v>78</v>
      </c>
      <c r="D53" s="130"/>
      <c r="E53" s="31" t="s">
        <v>34</v>
      </c>
      <c r="F53" s="27">
        <v>0</v>
      </c>
      <c r="G53" s="170" t="s">
        <v>53</v>
      </c>
      <c r="H53" s="28">
        <f>F53</f>
        <v>0</v>
      </c>
      <c r="I53" s="28">
        <f>ROUNDDOWN(H53/6,0-3)</f>
        <v>0</v>
      </c>
      <c r="J53" s="28">
        <f>ROUNDDOWN(H53/6,0-3)</f>
        <v>0</v>
      </c>
      <c r="K53" s="37">
        <f t="shared" si="0"/>
        <v>0</v>
      </c>
    </row>
    <row r="54" spans="3:11" ht="26.45" customHeight="1" x14ac:dyDescent="0.4">
      <c r="C54" s="131"/>
      <c r="D54" s="132"/>
      <c r="E54" s="32" t="s">
        <v>35</v>
      </c>
      <c r="F54" s="38">
        <v>0</v>
      </c>
      <c r="G54" s="171"/>
      <c r="H54" s="39">
        <f>F54</f>
        <v>0</v>
      </c>
      <c r="I54" s="39">
        <f>ROUNDDOWN(H54/6,0-3)</f>
        <v>0</v>
      </c>
      <c r="J54" s="39">
        <f>ROUNDDOWN(H54/6,0-3)</f>
        <v>0</v>
      </c>
      <c r="K54" s="40">
        <f t="shared" si="0"/>
        <v>0</v>
      </c>
    </row>
    <row r="55" spans="3:11" ht="27" customHeight="1" x14ac:dyDescent="0.4">
      <c r="C55" s="148" t="s">
        <v>79</v>
      </c>
      <c r="D55" s="149"/>
      <c r="E55" s="42" t="s">
        <v>34</v>
      </c>
      <c r="F55" s="30">
        <v>0</v>
      </c>
      <c r="G55" s="172" t="s">
        <v>50</v>
      </c>
      <c r="H55" s="26">
        <f>ROUNDDOWN(F55/2,-2)</f>
        <v>0</v>
      </c>
      <c r="I55" s="175"/>
      <c r="J55" s="176"/>
      <c r="K55" s="26">
        <f>H55</f>
        <v>0</v>
      </c>
    </row>
    <row r="56" spans="3:11" ht="27" customHeight="1" x14ac:dyDescent="0.4">
      <c r="C56" s="150"/>
      <c r="D56" s="151"/>
      <c r="E56" s="43" t="s">
        <v>37</v>
      </c>
      <c r="F56" s="21">
        <v>0</v>
      </c>
      <c r="G56" s="173"/>
      <c r="H56" s="34">
        <f>ROUNDDOWN(F56/2,-2)</f>
        <v>0</v>
      </c>
      <c r="I56" s="177"/>
      <c r="J56" s="178"/>
      <c r="K56" s="34">
        <f>H56</f>
        <v>0</v>
      </c>
    </row>
    <row r="57" spans="3:11" ht="40.9" customHeight="1" x14ac:dyDescent="0.4">
      <c r="C57" s="148" t="s">
        <v>80</v>
      </c>
      <c r="D57" s="152"/>
      <c r="E57" s="42" t="s">
        <v>34</v>
      </c>
      <c r="F57" s="30">
        <v>0</v>
      </c>
      <c r="G57" s="173"/>
      <c r="H57" s="26">
        <f>ROUNDDOWN(F57/3,-2)</f>
        <v>0</v>
      </c>
      <c r="I57" s="177"/>
      <c r="J57" s="178"/>
      <c r="K57" s="26">
        <f>H57</f>
        <v>0</v>
      </c>
    </row>
    <row r="58" spans="3:11" ht="40.15" customHeight="1" thickBot="1" x14ac:dyDescent="0.45">
      <c r="C58" s="153"/>
      <c r="D58" s="154"/>
      <c r="E58" s="43" t="s">
        <v>37</v>
      </c>
      <c r="F58" s="22">
        <v>0</v>
      </c>
      <c r="G58" s="174"/>
      <c r="H58" s="34">
        <f>ROUNDDOWN(F58/3,-2)</f>
        <v>0</v>
      </c>
      <c r="I58" s="179"/>
      <c r="J58" s="180"/>
      <c r="K58" s="34">
        <f>H58</f>
        <v>0</v>
      </c>
    </row>
    <row r="59" spans="3:11" ht="23.25" customHeight="1" x14ac:dyDescent="0.4">
      <c r="C59" s="148" t="s">
        <v>74</v>
      </c>
      <c r="D59" s="152"/>
      <c r="E59" s="147" t="s">
        <v>52</v>
      </c>
      <c r="F59" s="165"/>
      <c r="G59" s="166"/>
      <c r="H59" s="29">
        <f>H51+H53+H55+H57</f>
        <v>0</v>
      </c>
      <c r="I59" s="29">
        <f>I51+I53</f>
        <v>0</v>
      </c>
      <c r="J59" s="29">
        <f>J51+J53</f>
        <v>0</v>
      </c>
      <c r="K59" s="29">
        <f>K51+K53+K55+K57</f>
        <v>0</v>
      </c>
    </row>
    <row r="60" spans="3:11" ht="23.25" customHeight="1" x14ac:dyDescent="0.4">
      <c r="C60" s="153"/>
      <c r="D60" s="154"/>
      <c r="E60" s="167" t="s">
        <v>73</v>
      </c>
      <c r="F60" s="168"/>
      <c r="G60" s="169"/>
      <c r="H60" s="41">
        <f>H52+H54+H56+H58</f>
        <v>0</v>
      </c>
      <c r="I60" s="41">
        <f>I52+I54</f>
        <v>0</v>
      </c>
      <c r="J60" s="41">
        <f>J52+J54</f>
        <v>0</v>
      </c>
      <c r="K60" s="41">
        <f>K52+K54+K56+K58</f>
        <v>0</v>
      </c>
    </row>
    <row r="61" spans="3:11" ht="23.25" customHeight="1" x14ac:dyDescent="0.4">
      <c r="C61" s="145" t="s">
        <v>12</v>
      </c>
      <c r="D61" s="146"/>
      <c r="E61" s="181" t="s">
        <v>48</v>
      </c>
      <c r="F61" s="182"/>
      <c r="G61" s="183"/>
      <c r="H61" s="29">
        <f t="shared" ref="H61:K62" si="2">H49+H59</f>
        <v>0</v>
      </c>
      <c r="I61" s="29">
        <f t="shared" si="2"/>
        <v>0</v>
      </c>
      <c r="J61" s="29">
        <f t="shared" si="2"/>
        <v>0</v>
      </c>
      <c r="K61" s="29">
        <f t="shared" si="2"/>
        <v>0</v>
      </c>
    </row>
    <row r="62" spans="3:11" ht="23.25" customHeight="1" x14ac:dyDescent="0.4">
      <c r="C62" s="139"/>
      <c r="D62" s="140"/>
      <c r="E62" s="167" t="s">
        <v>49</v>
      </c>
      <c r="F62" s="168"/>
      <c r="G62" s="169"/>
      <c r="H62" s="41">
        <f t="shared" si="2"/>
        <v>0</v>
      </c>
      <c r="I62" s="41">
        <f t="shared" si="2"/>
        <v>0</v>
      </c>
      <c r="J62" s="41">
        <f t="shared" si="2"/>
        <v>0</v>
      </c>
      <c r="K62" s="41">
        <f t="shared" si="2"/>
        <v>0</v>
      </c>
    </row>
    <row r="63" spans="3:11" ht="28.15" customHeight="1" x14ac:dyDescent="0.4">
      <c r="C63" s="187" t="s">
        <v>56</v>
      </c>
      <c r="D63" s="188"/>
      <c r="E63" s="44" t="s">
        <v>34</v>
      </c>
      <c r="F63" s="45">
        <v>0</v>
      </c>
      <c r="G63" s="191" t="s">
        <v>9</v>
      </c>
      <c r="H63" s="193"/>
      <c r="I63" s="194"/>
      <c r="J63" s="194"/>
      <c r="K63" s="195"/>
    </row>
    <row r="64" spans="3:11" ht="28.15" customHeight="1" x14ac:dyDescent="0.4">
      <c r="C64" s="189"/>
      <c r="D64" s="190"/>
      <c r="E64" s="46" t="s">
        <v>37</v>
      </c>
      <c r="F64" s="47">
        <v>0</v>
      </c>
      <c r="G64" s="192"/>
      <c r="H64" s="196"/>
      <c r="I64" s="197"/>
      <c r="J64" s="197"/>
      <c r="K64" s="198"/>
    </row>
    <row r="65" spans="2:12" ht="12.6" customHeight="1" x14ac:dyDescent="0.4">
      <c r="C65" s="104"/>
      <c r="D65" s="104"/>
      <c r="E65" s="104"/>
      <c r="F65" s="104"/>
      <c r="G65" s="104"/>
      <c r="H65" s="104"/>
      <c r="I65" s="104"/>
      <c r="J65" s="104"/>
      <c r="K65" s="104"/>
      <c r="L65" s="104"/>
    </row>
    <row r="66" spans="2:12" x14ac:dyDescent="0.4">
      <c r="B66" s="3" t="s">
        <v>51</v>
      </c>
      <c r="D66" s="4"/>
      <c r="E66" s="4"/>
      <c r="F66" s="4"/>
      <c r="G66" s="4"/>
    </row>
    <row r="67" spans="2:12" ht="25.15" customHeight="1" thickBot="1" x14ac:dyDescent="0.45">
      <c r="C67" s="135" t="s">
        <v>13</v>
      </c>
      <c r="D67" s="135"/>
      <c r="E67" s="200" t="s">
        <v>25</v>
      </c>
      <c r="F67" s="212"/>
      <c r="G67" s="212"/>
      <c r="H67" s="212"/>
      <c r="I67" s="212"/>
      <c r="J67" s="212"/>
      <c r="K67" s="201"/>
      <c r="L67" s="8" t="s">
        <v>14</v>
      </c>
    </row>
    <row r="68" spans="2:12" ht="30.6" customHeight="1" thickTop="1" x14ac:dyDescent="0.4">
      <c r="C68" s="214"/>
      <c r="D68" s="214"/>
      <c r="E68" s="215"/>
      <c r="F68" s="216"/>
      <c r="G68" s="216"/>
      <c r="H68" s="216"/>
      <c r="I68" s="216"/>
      <c r="J68" s="216"/>
      <c r="K68" s="217"/>
      <c r="L68" s="51" t="s">
        <v>15</v>
      </c>
    </row>
    <row r="69" spans="2:12" ht="30.6" customHeight="1" x14ac:dyDescent="0.4">
      <c r="C69" s="213"/>
      <c r="D69" s="213"/>
      <c r="E69" s="126"/>
      <c r="F69" s="127"/>
      <c r="G69" s="127"/>
      <c r="H69" s="127"/>
      <c r="I69" s="127"/>
      <c r="J69" s="127"/>
      <c r="K69" s="128"/>
      <c r="L69" s="52" t="s">
        <v>15</v>
      </c>
    </row>
    <row r="70" spans="2:12" ht="9.6" customHeight="1" x14ac:dyDescent="0.4"/>
    <row r="71" spans="2:12" x14ac:dyDescent="0.4">
      <c r="B71" s="3" t="s">
        <v>83</v>
      </c>
    </row>
    <row r="72" spans="2:12" x14ac:dyDescent="0.4">
      <c r="B72" s="104" t="s">
        <v>84</v>
      </c>
      <c r="C72" s="104"/>
      <c r="D72" s="104"/>
      <c r="E72" s="104"/>
      <c r="F72" s="104"/>
      <c r="G72" s="104"/>
      <c r="H72" s="104"/>
      <c r="I72" s="104"/>
      <c r="J72" s="104"/>
      <c r="K72" s="104"/>
      <c r="L72" s="104"/>
    </row>
    <row r="73" spans="2:12" ht="25.5" customHeight="1" x14ac:dyDescent="0.4">
      <c r="B73" s="67"/>
      <c r="C73" s="185"/>
      <c r="D73" s="185"/>
      <c r="E73" s="185"/>
      <c r="F73" s="185"/>
      <c r="G73" s="185"/>
      <c r="H73" s="185"/>
      <c r="I73" s="185"/>
      <c r="J73" s="185"/>
      <c r="K73" s="185"/>
      <c r="L73" s="186"/>
    </row>
    <row r="74" spans="2:12" x14ac:dyDescent="0.4">
      <c r="B74" s="104" t="s">
        <v>85</v>
      </c>
      <c r="C74" s="233"/>
      <c r="D74" s="233"/>
      <c r="E74" s="233"/>
      <c r="F74" s="233"/>
      <c r="G74" s="233"/>
      <c r="H74" s="233"/>
      <c r="I74" s="233"/>
      <c r="J74" s="233"/>
      <c r="K74" s="233"/>
      <c r="L74" s="233"/>
    </row>
    <row r="75" spans="2:12" ht="25.5" customHeight="1" x14ac:dyDescent="0.4">
      <c r="B75" s="67"/>
      <c r="C75" s="185"/>
      <c r="D75" s="185"/>
      <c r="E75" s="185"/>
      <c r="F75" s="185"/>
      <c r="G75" s="185"/>
      <c r="H75" s="185"/>
      <c r="I75" s="185"/>
      <c r="J75" s="185"/>
      <c r="K75" s="185"/>
      <c r="L75" s="186"/>
    </row>
    <row r="77" spans="2:12" x14ac:dyDescent="0.4">
      <c r="B77" s="104" t="s">
        <v>86</v>
      </c>
      <c r="C77" s="104"/>
      <c r="D77" s="104"/>
    </row>
    <row r="78" spans="2:12" x14ac:dyDescent="0.4">
      <c r="B78" s="104" t="s">
        <v>87</v>
      </c>
      <c r="C78" s="104"/>
      <c r="D78" s="104"/>
      <c r="E78" s="104"/>
      <c r="F78" s="104"/>
      <c r="G78" s="104"/>
      <c r="H78" s="104"/>
      <c r="I78" s="104"/>
      <c r="J78" s="104"/>
      <c r="K78" s="104"/>
      <c r="L78" s="104"/>
    </row>
    <row r="79" spans="2:12" ht="25.5" customHeight="1" x14ac:dyDescent="0.4">
      <c r="B79" s="67"/>
      <c r="C79" s="185"/>
      <c r="D79" s="185"/>
      <c r="E79" s="185"/>
      <c r="F79" s="185"/>
      <c r="G79" s="185"/>
      <c r="H79" s="185"/>
      <c r="I79" s="185"/>
      <c r="J79" s="185"/>
      <c r="K79" s="185"/>
      <c r="L79" s="186"/>
    </row>
  </sheetData>
  <mergeCells count="67">
    <mergeCell ref="C68:D68"/>
    <mergeCell ref="E68:K68"/>
    <mergeCell ref="C69:D69"/>
    <mergeCell ref="C63:D64"/>
    <mergeCell ref="G63:G64"/>
    <mergeCell ref="C65:L65"/>
    <mergeCell ref="C67:D67"/>
    <mergeCell ref="E67:K67"/>
    <mergeCell ref="H63:K64"/>
    <mergeCell ref="C61:D62"/>
    <mergeCell ref="E61:G61"/>
    <mergeCell ref="E62:G62"/>
    <mergeCell ref="C53:D54"/>
    <mergeCell ref="G53:G54"/>
    <mergeCell ref="C55:D56"/>
    <mergeCell ref="G55:G58"/>
    <mergeCell ref="I55:J58"/>
    <mergeCell ref="C57:D58"/>
    <mergeCell ref="C59:D60"/>
    <mergeCell ref="E59:G59"/>
    <mergeCell ref="E60:G60"/>
    <mergeCell ref="C45:D46"/>
    <mergeCell ref="G45:G46"/>
    <mergeCell ref="D47:D48"/>
    <mergeCell ref="G47:G48"/>
    <mergeCell ref="E50:G50"/>
    <mergeCell ref="C39:D40"/>
    <mergeCell ref="F39:G40"/>
    <mergeCell ref="C41:D42"/>
    <mergeCell ref="G41:G42"/>
    <mergeCell ref="C43:D44"/>
    <mergeCell ref="G43:G44"/>
    <mergeCell ref="D31:F31"/>
    <mergeCell ref="D32:F32"/>
    <mergeCell ref="C38:D38"/>
    <mergeCell ref="F38:G38"/>
    <mergeCell ref="B36:K36"/>
    <mergeCell ref="B23:L23"/>
    <mergeCell ref="C24:L26"/>
    <mergeCell ref="B28:L28"/>
    <mergeCell ref="B29:L29"/>
    <mergeCell ref="D30:F30"/>
    <mergeCell ref="C20:L21"/>
    <mergeCell ref="I2:K2"/>
    <mergeCell ref="I3:K3"/>
    <mergeCell ref="G5:K5"/>
    <mergeCell ref="G6:K6"/>
    <mergeCell ref="G7:K7"/>
    <mergeCell ref="B9:L9"/>
    <mergeCell ref="B11:L14"/>
    <mergeCell ref="B15:L15"/>
    <mergeCell ref="B16:L16"/>
    <mergeCell ref="C17:L17"/>
    <mergeCell ref="B19:L19"/>
    <mergeCell ref="H47:J48"/>
    <mergeCell ref="C49:D50"/>
    <mergeCell ref="E49:G49"/>
    <mergeCell ref="C51:D52"/>
    <mergeCell ref="G51:G52"/>
    <mergeCell ref="B77:D77"/>
    <mergeCell ref="B78:L78"/>
    <mergeCell ref="C79:L79"/>
    <mergeCell ref="E69:K69"/>
    <mergeCell ref="B72:L72"/>
    <mergeCell ref="C73:L73"/>
    <mergeCell ref="B74:L74"/>
    <mergeCell ref="C75:L75"/>
  </mergeCells>
  <phoneticPr fontId="2"/>
  <pageMargins left="0.9055118110236221" right="0.51181102362204722" top="0.35433070866141736" bottom="0.35433070866141736" header="0.31496062992125984" footer="0.31496062992125984"/>
  <pageSetup paperSize="9" scale="74" orientation="portrait" r:id="rId1"/>
  <rowBreaks count="1" manualBreakCount="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2:L27"/>
  <sheetViews>
    <sheetView tabSelected="1" zoomScaleNormal="100" workbookViewId="0">
      <selection activeCell="O27" sqref="O27"/>
    </sheetView>
  </sheetViews>
  <sheetFormatPr defaultRowHeight="18.75" x14ac:dyDescent="0.4"/>
  <cols>
    <col min="1" max="1" width="3.125" customWidth="1"/>
    <col min="2" max="3" width="6.75" customWidth="1"/>
    <col min="4" max="4" width="10.875" customWidth="1"/>
    <col min="5" max="12" width="6.25" customWidth="1"/>
    <col min="13" max="13" width="6.75" customWidth="1"/>
  </cols>
  <sheetData>
    <row r="2" spans="2:12" ht="19.5" x14ac:dyDescent="0.4">
      <c r="B2" s="3" t="s">
        <v>88</v>
      </c>
      <c r="C2" s="4"/>
    </row>
    <row r="3" spans="2:12" ht="12" customHeight="1" x14ac:dyDescent="0.4">
      <c r="B3" s="238"/>
      <c r="C3" s="238"/>
      <c r="D3" s="238"/>
    </row>
    <row r="4" spans="2:12" x14ac:dyDescent="0.4">
      <c r="B4" s="245" t="s">
        <v>81</v>
      </c>
      <c r="C4" s="245"/>
      <c r="D4" s="245"/>
      <c r="E4" s="1" t="s">
        <v>16</v>
      </c>
      <c r="F4" s="1" t="s">
        <v>17</v>
      </c>
      <c r="G4" s="1" t="s">
        <v>18</v>
      </c>
      <c r="H4" s="1" t="s">
        <v>19</v>
      </c>
      <c r="I4" s="1" t="s">
        <v>20</v>
      </c>
      <c r="J4" s="1" t="s">
        <v>21</v>
      </c>
      <c r="K4" s="1" t="s">
        <v>22</v>
      </c>
      <c r="L4" s="1" t="s">
        <v>23</v>
      </c>
    </row>
    <row r="5" spans="2:12" x14ac:dyDescent="0.4">
      <c r="B5" s="234" t="s">
        <v>4</v>
      </c>
      <c r="C5" s="235"/>
      <c r="D5" s="236"/>
      <c r="E5" s="5"/>
      <c r="F5" s="5"/>
      <c r="G5" s="5"/>
      <c r="H5" s="5"/>
      <c r="I5" s="5"/>
      <c r="J5" s="5"/>
      <c r="K5" s="5"/>
      <c r="L5" s="5"/>
    </row>
    <row r="6" spans="2:12" x14ac:dyDescent="0.4">
      <c r="B6" s="237"/>
      <c r="C6" s="238"/>
      <c r="D6" s="239"/>
      <c r="E6" s="255" t="s">
        <v>89</v>
      </c>
      <c r="F6" s="256"/>
      <c r="G6" s="256"/>
      <c r="H6" s="257"/>
      <c r="I6" s="62"/>
      <c r="J6" s="62"/>
      <c r="K6" s="62"/>
      <c r="L6" s="62"/>
    </row>
    <row r="7" spans="2:12" x14ac:dyDescent="0.4">
      <c r="B7" s="240"/>
      <c r="C7" s="241"/>
      <c r="D7" s="242"/>
      <c r="E7" s="55"/>
      <c r="F7" s="55"/>
      <c r="G7" s="55"/>
      <c r="H7" s="55"/>
      <c r="I7" s="55"/>
      <c r="J7" s="55"/>
      <c r="K7" s="55"/>
      <c r="L7" s="55"/>
    </row>
    <row r="8" spans="2:12" x14ac:dyDescent="0.4">
      <c r="B8" s="218" t="s">
        <v>90</v>
      </c>
      <c r="C8" s="219"/>
      <c r="D8" s="220"/>
      <c r="E8" s="62"/>
      <c r="F8" s="62"/>
      <c r="G8" s="93"/>
      <c r="H8" s="93"/>
      <c r="I8" s="93"/>
      <c r="J8" s="93"/>
      <c r="K8" s="93"/>
      <c r="L8" s="62"/>
    </row>
    <row r="9" spans="2:12" x14ac:dyDescent="0.4">
      <c r="B9" s="120"/>
      <c r="C9" s="121"/>
      <c r="D9" s="122"/>
      <c r="E9" s="62"/>
      <c r="F9" s="62"/>
      <c r="G9" s="255" t="s">
        <v>91</v>
      </c>
      <c r="H9" s="256"/>
      <c r="I9" s="256"/>
      <c r="J9" s="256"/>
      <c r="K9" s="257"/>
      <c r="L9" s="62"/>
    </row>
    <row r="10" spans="2:12" x14ac:dyDescent="0.4">
      <c r="B10" s="59"/>
      <c r="C10" s="243" t="s">
        <v>92</v>
      </c>
      <c r="D10" s="244"/>
      <c r="E10" s="62"/>
      <c r="F10" s="62"/>
      <c r="G10" s="62"/>
      <c r="H10" s="62" t="s">
        <v>93</v>
      </c>
      <c r="I10" s="62"/>
      <c r="J10" s="62"/>
      <c r="K10" s="62" t="s">
        <v>94</v>
      </c>
      <c r="L10" s="62"/>
    </row>
    <row r="11" spans="2:12" x14ac:dyDescent="0.4">
      <c r="B11" s="60"/>
      <c r="C11" s="123"/>
      <c r="D11" s="125"/>
      <c r="E11" s="55"/>
      <c r="F11" s="55"/>
      <c r="G11" s="55"/>
      <c r="H11" s="55"/>
      <c r="I11" s="55"/>
      <c r="J11" s="55"/>
      <c r="K11" s="55"/>
      <c r="L11" s="55"/>
    </row>
    <row r="12" spans="2:12" x14ac:dyDescent="0.4">
      <c r="B12" s="218" t="s">
        <v>95</v>
      </c>
      <c r="C12" s="219"/>
      <c r="D12" s="220"/>
      <c r="E12" s="53"/>
      <c r="F12" s="53"/>
      <c r="G12" s="94" t="s">
        <v>96</v>
      </c>
      <c r="H12" s="53"/>
      <c r="I12" s="53"/>
      <c r="J12" s="53"/>
      <c r="K12" s="53"/>
      <c r="L12" s="53"/>
    </row>
    <row r="13" spans="2:12" x14ac:dyDescent="0.4">
      <c r="B13" s="120"/>
      <c r="C13" s="121"/>
      <c r="D13" s="122"/>
      <c r="E13" s="62"/>
      <c r="F13" s="258" t="s">
        <v>97</v>
      </c>
      <c r="G13" s="259"/>
      <c r="H13" s="259"/>
      <c r="I13" s="259"/>
      <c r="J13" s="260"/>
      <c r="K13" s="62"/>
      <c r="L13" s="62"/>
    </row>
    <row r="14" spans="2:12" x14ac:dyDescent="0.4">
      <c r="B14" s="59"/>
      <c r="C14" s="243" t="s">
        <v>92</v>
      </c>
      <c r="D14" s="244"/>
      <c r="E14" s="62"/>
      <c r="F14" s="62"/>
      <c r="G14" s="62"/>
      <c r="H14" s="62"/>
      <c r="I14" s="62"/>
      <c r="J14" s="62"/>
      <c r="K14" s="62"/>
      <c r="L14" s="62"/>
    </row>
    <row r="15" spans="2:12" x14ac:dyDescent="0.4">
      <c r="B15" s="60"/>
      <c r="C15" s="123"/>
      <c r="D15" s="125"/>
      <c r="E15" s="55"/>
      <c r="F15" s="95"/>
      <c r="G15" s="96"/>
      <c r="H15" s="97" t="s">
        <v>98</v>
      </c>
      <c r="I15" s="55"/>
      <c r="J15" s="55"/>
      <c r="K15" s="55"/>
      <c r="L15" s="55"/>
    </row>
    <row r="16" spans="2:12" x14ac:dyDescent="0.4">
      <c r="B16" s="234" t="s">
        <v>99</v>
      </c>
      <c r="C16" s="235"/>
      <c r="D16" s="236"/>
      <c r="E16" s="53"/>
      <c r="F16" s="53"/>
      <c r="G16" s="53"/>
      <c r="H16" s="53"/>
      <c r="I16" s="53"/>
      <c r="J16" s="53"/>
      <c r="K16" s="53"/>
      <c r="L16" s="53"/>
    </row>
    <row r="17" spans="2:12" x14ac:dyDescent="0.4">
      <c r="B17" s="237"/>
      <c r="C17" s="238"/>
      <c r="D17" s="239"/>
      <c r="E17" s="62"/>
      <c r="F17" s="62"/>
      <c r="G17" s="54"/>
      <c r="H17" s="54"/>
      <c r="I17" s="54"/>
      <c r="J17" s="54"/>
      <c r="K17" s="54"/>
      <c r="L17" s="62"/>
    </row>
    <row r="18" spans="2:12" x14ac:dyDescent="0.4">
      <c r="B18" s="240"/>
      <c r="C18" s="241"/>
      <c r="D18" s="242"/>
      <c r="E18" s="55"/>
      <c r="F18" s="55"/>
      <c r="G18" s="55"/>
      <c r="H18" s="55"/>
      <c r="I18" s="55"/>
      <c r="J18" s="55"/>
      <c r="K18" s="55"/>
      <c r="L18" s="55"/>
    </row>
    <row r="19" spans="2:12" x14ac:dyDescent="0.4">
      <c r="B19" s="234" t="s">
        <v>100</v>
      </c>
      <c r="C19" s="235"/>
      <c r="D19" s="236"/>
      <c r="E19" s="53"/>
      <c r="F19" s="53"/>
      <c r="G19" s="53"/>
      <c r="H19" s="53"/>
      <c r="I19" s="53"/>
      <c r="J19" s="53"/>
      <c r="K19" s="53"/>
      <c r="L19" s="53"/>
    </row>
    <row r="20" spans="2:12" x14ac:dyDescent="0.4">
      <c r="B20" s="237"/>
      <c r="C20" s="238"/>
      <c r="D20" s="239"/>
      <c r="E20" s="20"/>
      <c r="F20" s="20"/>
      <c r="G20" s="20" t="s">
        <v>101</v>
      </c>
      <c r="H20" s="20"/>
      <c r="I20" s="20"/>
      <c r="J20" s="62"/>
      <c r="K20" s="62"/>
      <c r="L20" s="62"/>
    </row>
    <row r="21" spans="2:12" x14ac:dyDescent="0.4">
      <c r="B21" s="240"/>
      <c r="C21" s="241"/>
      <c r="D21" s="242"/>
      <c r="E21" s="55"/>
      <c r="F21" s="55"/>
      <c r="G21" s="55"/>
      <c r="H21" s="55"/>
      <c r="I21" s="55"/>
      <c r="J21" s="55"/>
      <c r="K21" s="55"/>
      <c r="L21" s="55"/>
    </row>
    <row r="22" spans="2:12" x14ac:dyDescent="0.4">
      <c r="B22" s="246" t="s">
        <v>102</v>
      </c>
      <c r="C22" s="247"/>
      <c r="D22" s="248"/>
      <c r="E22" s="53"/>
      <c r="F22" s="53"/>
      <c r="G22" s="53"/>
      <c r="H22" s="53"/>
      <c r="I22" s="53" t="s">
        <v>103</v>
      </c>
      <c r="J22" s="53"/>
      <c r="K22" s="53"/>
      <c r="L22" s="53"/>
    </row>
    <row r="23" spans="2:12" x14ac:dyDescent="0.35">
      <c r="B23" s="249"/>
      <c r="C23" s="250"/>
      <c r="D23" s="251"/>
      <c r="E23" s="62"/>
      <c r="F23" s="62"/>
      <c r="G23" s="62"/>
      <c r="H23" s="62"/>
      <c r="I23" s="98" t="s">
        <v>104</v>
      </c>
      <c r="J23" s="62"/>
      <c r="K23" s="62"/>
      <c r="L23" s="62"/>
    </row>
    <row r="24" spans="2:12" x14ac:dyDescent="0.4">
      <c r="B24" s="252"/>
      <c r="C24" s="253"/>
      <c r="D24" s="254"/>
      <c r="E24" s="55"/>
      <c r="F24" s="55"/>
      <c r="G24" s="55"/>
      <c r="H24" s="55"/>
      <c r="I24" s="55"/>
      <c r="J24" s="55"/>
      <c r="K24" s="55"/>
      <c r="L24" s="55"/>
    </row>
    <row r="25" spans="2:12" x14ac:dyDescent="0.4">
      <c r="B25" s="234" t="s">
        <v>105</v>
      </c>
      <c r="C25" s="235"/>
      <c r="D25" s="236"/>
      <c r="E25" s="53"/>
      <c r="F25" s="53"/>
      <c r="G25" s="53"/>
      <c r="H25" s="53"/>
      <c r="I25" s="53"/>
      <c r="J25" s="53"/>
      <c r="K25" s="53"/>
      <c r="L25" s="53"/>
    </row>
    <row r="26" spans="2:12" x14ac:dyDescent="0.4">
      <c r="B26" s="237"/>
      <c r="C26" s="238"/>
      <c r="D26" s="239"/>
      <c r="E26" s="16"/>
      <c r="F26" s="16" t="s">
        <v>61</v>
      </c>
      <c r="G26" s="62"/>
      <c r="H26" s="62"/>
      <c r="I26" s="99"/>
      <c r="J26" s="62"/>
      <c r="K26" s="62"/>
      <c r="L26" s="62"/>
    </row>
    <row r="27" spans="2:12" x14ac:dyDescent="0.4">
      <c r="B27" s="240"/>
      <c r="C27" s="241"/>
      <c r="D27" s="242"/>
      <c r="E27" s="2"/>
      <c r="F27" s="2"/>
      <c r="G27" s="2"/>
      <c r="H27" s="2"/>
      <c r="I27" s="2"/>
      <c r="J27" s="2"/>
      <c r="K27" s="2"/>
      <c r="L27" s="2"/>
    </row>
  </sheetData>
  <mergeCells count="14">
    <mergeCell ref="E6:H6"/>
    <mergeCell ref="B8:D9"/>
    <mergeCell ref="G9:K9"/>
    <mergeCell ref="F13:J13"/>
    <mergeCell ref="C14:D15"/>
    <mergeCell ref="B25:D27"/>
    <mergeCell ref="C10:D11"/>
    <mergeCell ref="B12:D13"/>
    <mergeCell ref="B3:D3"/>
    <mergeCell ref="B4:D4"/>
    <mergeCell ref="B5:D7"/>
    <mergeCell ref="B16:D18"/>
    <mergeCell ref="B19:D21"/>
    <mergeCell ref="B22:D24"/>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2:L27"/>
  <sheetViews>
    <sheetView workbookViewId="0">
      <selection activeCell="M6" sqref="M6"/>
    </sheetView>
  </sheetViews>
  <sheetFormatPr defaultRowHeight="18.75" x14ac:dyDescent="0.4"/>
  <cols>
    <col min="1" max="1" width="3.125" customWidth="1"/>
    <col min="2" max="3" width="6.75" customWidth="1"/>
    <col min="4" max="4" width="10.875" customWidth="1"/>
    <col min="5" max="13" width="6.75" customWidth="1"/>
  </cols>
  <sheetData>
    <row r="2" spans="2:12" ht="19.5" x14ac:dyDescent="0.4">
      <c r="B2" s="3" t="s">
        <v>88</v>
      </c>
      <c r="C2" s="4"/>
    </row>
    <row r="3" spans="2:12" ht="12" customHeight="1" x14ac:dyDescent="0.4">
      <c r="B3" s="238"/>
      <c r="C3" s="238"/>
      <c r="D3" s="238"/>
    </row>
    <row r="4" spans="2:12" x14ac:dyDescent="0.4">
      <c r="B4" s="261" t="s">
        <v>81</v>
      </c>
      <c r="C4" s="261"/>
      <c r="D4" s="261"/>
      <c r="E4" s="61" t="s">
        <v>16</v>
      </c>
      <c r="F4" s="61" t="s">
        <v>17</v>
      </c>
      <c r="G4" s="61" t="s">
        <v>18</v>
      </c>
      <c r="H4" s="61" t="s">
        <v>19</v>
      </c>
      <c r="I4" s="61" t="s">
        <v>20</v>
      </c>
      <c r="J4" s="61" t="s">
        <v>21</v>
      </c>
      <c r="K4" s="61" t="s">
        <v>22</v>
      </c>
      <c r="L4" s="61" t="s">
        <v>23</v>
      </c>
    </row>
    <row r="5" spans="2:12" x14ac:dyDescent="0.4">
      <c r="B5" s="262" t="s">
        <v>4</v>
      </c>
      <c r="C5" s="263"/>
      <c r="D5" s="149"/>
      <c r="E5" s="53"/>
      <c r="F5" s="53"/>
      <c r="G5" s="53"/>
      <c r="H5" s="53"/>
      <c r="I5" s="53"/>
      <c r="J5" s="53"/>
      <c r="K5" s="53"/>
      <c r="L5" s="53"/>
    </row>
    <row r="6" spans="2:12" x14ac:dyDescent="0.4">
      <c r="B6" s="264"/>
      <c r="C6" s="265"/>
      <c r="D6" s="266"/>
      <c r="E6" s="62"/>
      <c r="F6" s="62"/>
      <c r="G6" s="62"/>
      <c r="H6" s="62"/>
      <c r="I6" s="62"/>
      <c r="J6" s="62"/>
      <c r="K6" s="62"/>
      <c r="L6" s="62"/>
    </row>
    <row r="7" spans="2:12" x14ac:dyDescent="0.4">
      <c r="B7" s="150"/>
      <c r="C7" s="267"/>
      <c r="D7" s="151"/>
      <c r="E7" s="55"/>
      <c r="F7" s="55"/>
      <c r="G7" s="55"/>
      <c r="H7" s="55"/>
      <c r="I7" s="55"/>
      <c r="J7" s="55"/>
      <c r="K7" s="55"/>
      <c r="L7" s="55"/>
    </row>
    <row r="8" spans="2:12" x14ac:dyDescent="0.4">
      <c r="B8" s="268" t="s">
        <v>90</v>
      </c>
      <c r="C8" s="269"/>
      <c r="D8" s="270"/>
      <c r="E8" s="62"/>
      <c r="F8" s="62"/>
      <c r="G8" s="62"/>
      <c r="H8" s="62"/>
      <c r="I8" s="62"/>
      <c r="J8" s="62"/>
      <c r="K8" s="62"/>
      <c r="L8" s="62"/>
    </row>
    <row r="9" spans="2:12" x14ac:dyDescent="0.4">
      <c r="B9" s="271"/>
      <c r="C9" s="272"/>
      <c r="D9" s="273"/>
      <c r="E9" s="62"/>
      <c r="F9" s="19"/>
      <c r="G9" s="19"/>
      <c r="H9" s="16"/>
      <c r="I9" s="19"/>
      <c r="J9" s="19"/>
      <c r="K9" s="19"/>
      <c r="L9" s="62"/>
    </row>
    <row r="10" spans="2:12" x14ac:dyDescent="0.4">
      <c r="B10" s="63"/>
      <c r="C10" s="274" t="s">
        <v>92</v>
      </c>
      <c r="D10" s="275"/>
      <c r="E10" s="62"/>
      <c r="F10" s="62"/>
      <c r="G10" s="62"/>
      <c r="H10" s="62"/>
      <c r="I10" s="64"/>
      <c r="J10" s="20"/>
      <c r="K10" s="20"/>
      <c r="L10" s="62"/>
    </row>
    <row r="11" spans="2:12" x14ac:dyDescent="0.4">
      <c r="B11" s="65"/>
      <c r="C11" s="276"/>
      <c r="D11" s="277"/>
      <c r="E11" s="55"/>
      <c r="F11" s="55"/>
      <c r="G11" s="55"/>
      <c r="H11" s="55"/>
      <c r="I11" s="66"/>
      <c r="J11" s="66"/>
      <c r="K11" s="55"/>
      <c r="L11" s="55"/>
    </row>
    <row r="12" spans="2:12" x14ac:dyDescent="0.4">
      <c r="B12" s="268" t="s">
        <v>95</v>
      </c>
      <c r="C12" s="269"/>
      <c r="D12" s="270"/>
      <c r="E12" s="53"/>
      <c r="F12" s="53"/>
      <c r="G12" s="53"/>
      <c r="H12" s="53"/>
      <c r="I12" s="54"/>
      <c r="J12" s="54"/>
      <c r="K12" s="53"/>
      <c r="L12" s="53"/>
    </row>
    <row r="13" spans="2:12" x14ac:dyDescent="0.4">
      <c r="B13" s="271"/>
      <c r="C13" s="272"/>
      <c r="D13" s="273"/>
      <c r="E13" s="62"/>
      <c r="F13" s="62"/>
      <c r="G13" s="62"/>
      <c r="H13" s="62"/>
      <c r="I13" s="62"/>
      <c r="J13" s="62"/>
      <c r="K13" s="62"/>
      <c r="L13" s="62"/>
    </row>
    <row r="14" spans="2:12" x14ac:dyDescent="0.4">
      <c r="B14" s="63"/>
      <c r="C14" s="274" t="s">
        <v>92</v>
      </c>
      <c r="D14" s="275"/>
      <c r="E14" s="62"/>
      <c r="F14" s="62"/>
      <c r="G14" s="62"/>
      <c r="H14" s="62"/>
      <c r="I14" s="62"/>
      <c r="J14" s="62"/>
      <c r="K14" s="62"/>
      <c r="L14" s="62"/>
    </row>
    <row r="15" spans="2:12" x14ac:dyDescent="0.4">
      <c r="B15" s="65"/>
      <c r="C15" s="276"/>
      <c r="D15" s="277"/>
      <c r="E15" s="55"/>
      <c r="F15" s="55"/>
      <c r="G15" s="55"/>
      <c r="H15" s="55"/>
      <c r="I15" s="55"/>
      <c r="J15" s="55"/>
      <c r="K15" s="55"/>
      <c r="L15" s="55"/>
    </row>
    <row r="16" spans="2:12" x14ac:dyDescent="0.4">
      <c r="B16" s="262" t="s">
        <v>99</v>
      </c>
      <c r="C16" s="263"/>
      <c r="D16" s="149"/>
      <c r="E16" s="53"/>
      <c r="F16" s="53"/>
      <c r="G16" s="53"/>
      <c r="H16" s="53"/>
      <c r="I16" s="53"/>
      <c r="J16" s="53"/>
      <c r="K16" s="53"/>
      <c r="L16" s="53"/>
    </row>
    <row r="17" spans="2:12" x14ac:dyDescent="0.4">
      <c r="B17" s="264"/>
      <c r="C17" s="265"/>
      <c r="D17" s="266"/>
      <c r="E17" s="62"/>
      <c r="F17" s="62"/>
      <c r="G17" s="62"/>
      <c r="H17" s="62"/>
      <c r="I17" s="62"/>
      <c r="J17" s="62"/>
      <c r="K17" s="62"/>
      <c r="L17" s="62"/>
    </row>
    <row r="18" spans="2:12" x14ac:dyDescent="0.4">
      <c r="B18" s="150"/>
      <c r="C18" s="267"/>
      <c r="D18" s="151"/>
      <c r="E18" s="55"/>
      <c r="F18" s="55"/>
      <c r="G18" s="55"/>
      <c r="H18" s="55"/>
      <c r="I18" s="55"/>
      <c r="J18" s="55"/>
      <c r="K18" s="55"/>
      <c r="L18" s="55"/>
    </row>
    <row r="19" spans="2:12" x14ac:dyDescent="0.4">
      <c r="B19" s="262" t="s">
        <v>100</v>
      </c>
      <c r="C19" s="263"/>
      <c r="D19" s="149"/>
      <c r="E19" s="53"/>
      <c r="F19" s="53"/>
      <c r="G19" s="53"/>
      <c r="H19" s="53"/>
      <c r="I19" s="53"/>
      <c r="J19" s="53"/>
      <c r="K19" s="53"/>
      <c r="L19" s="53"/>
    </row>
    <row r="20" spans="2:12" x14ac:dyDescent="0.4">
      <c r="B20" s="264"/>
      <c r="C20" s="265"/>
      <c r="D20" s="266"/>
      <c r="E20" s="62"/>
      <c r="F20" s="62"/>
      <c r="G20" s="62"/>
      <c r="H20" s="62"/>
      <c r="I20" s="62"/>
      <c r="J20" s="62"/>
      <c r="K20" s="62"/>
      <c r="L20" s="62"/>
    </row>
    <row r="21" spans="2:12" x14ac:dyDescent="0.4">
      <c r="B21" s="150"/>
      <c r="C21" s="267"/>
      <c r="D21" s="151"/>
      <c r="E21" s="54"/>
      <c r="F21" s="54"/>
      <c r="G21" s="54"/>
      <c r="H21" s="54"/>
      <c r="I21" s="54"/>
      <c r="J21" s="54"/>
      <c r="K21" s="54"/>
      <c r="L21" s="54"/>
    </row>
    <row r="22" spans="2:12" x14ac:dyDescent="0.4">
      <c r="B22" s="278" t="s">
        <v>102</v>
      </c>
      <c r="C22" s="279"/>
      <c r="D22" s="280"/>
      <c r="E22" s="53"/>
      <c r="F22" s="53"/>
      <c r="G22" s="53"/>
      <c r="H22" s="53"/>
      <c r="I22" s="53"/>
      <c r="J22" s="53"/>
      <c r="K22" s="53"/>
      <c r="L22" s="53"/>
    </row>
    <row r="23" spans="2:12" x14ac:dyDescent="0.4">
      <c r="B23" s="281"/>
      <c r="C23" s="282"/>
      <c r="D23" s="283"/>
      <c r="E23" s="62"/>
      <c r="F23" s="62"/>
      <c r="G23" s="62"/>
      <c r="H23" s="62"/>
      <c r="I23" s="62"/>
      <c r="J23" s="62"/>
      <c r="K23" s="62"/>
      <c r="L23" s="62"/>
    </row>
    <row r="24" spans="2:12" x14ac:dyDescent="0.4">
      <c r="B24" s="284"/>
      <c r="C24" s="285"/>
      <c r="D24" s="286"/>
      <c r="E24" s="55"/>
      <c r="F24" s="55"/>
      <c r="G24" s="55"/>
      <c r="H24" s="55"/>
      <c r="I24" s="55"/>
      <c r="J24" s="55"/>
      <c r="K24" s="55"/>
      <c r="L24" s="55"/>
    </row>
    <row r="25" spans="2:12" x14ac:dyDescent="0.4">
      <c r="B25" s="262" t="s">
        <v>105</v>
      </c>
      <c r="C25" s="263"/>
      <c r="D25" s="149"/>
      <c r="E25" s="53"/>
      <c r="F25" s="53"/>
      <c r="G25" s="53"/>
      <c r="H25" s="53"/>
      <c r="I25" s="53"/>
      <c r="J25" s="53"/>
      <c r="K25" s="53"/>
      <c r="L25" s="53"/>
    </row>
    <row r="26" spans="2:12" x14ac:dyDescent="0.4">
      <c r="B26" s="264"/>
      <c r="C26" s="265"/>
      <c r="D26" s="266"/>
      <c r="E26" s="62"/>
      <c r="F26" s="62"/>
      <c r="G26" s="62"/>
      <c r="H26" s="62"/>
      <c r="I26" s="62"/>
      <c r="J26" s="62"/>
      <c r="K26" s="62"/>
      <c r="L26" s="62"/>
    </row>
    <row r="27" spans="2:12" x14ac:dyDescent="0.4">
      <c r="B27" s="150"/>
      <c r="C27" s="267"/>
      <c r="D27" s="151"/>
      <c r="E27" s="55"/>
      <c r="F27" s="55"/>
      <c r="G27" s="55"/>
      <c r="H27" s="55"/>
      <c r="I27" s="55"/>
      <c r="J27" s="55"/>
      <c r="K27" s="55"/>
      <c r="L27" s="55"/>
    </row>
  </sheetData>
  <mergeCells count="11">
    <mergeCell ref="B25:D27"/>
    <mergeCell ref="B12:D13"/>
    <mergeCell ref="C14:D15"/>
    <mergeCell ref="B16:D18"/>
    <mergeCell ref="B19:D21"/>
    <mergeCell ref="B22:D24"/>
    <mergeCell ref="B3:D3"/>
    <mergeCell ref="B4:D4"/>
    <mergeCell ref="B5:D7"/>
    <mergeCell ref="B8:D9"/>
    <mergeCell ref="C10:D11"/>
  </mergeCells>
  <phoneticPr fontId="2"/>
  <pageMargins left="0.70866141732283472"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変更申請書記載例</vt:lpstr>
      <vt:lpstr>変更申請書1年目</vt:lpstr>
      <vt:lpstr>変更申請書2年目</vt:lpstr>
      <vt:lpstr>変更申請書3年目</vt:lpstr>
      <vt:lpstr>変更月度別スケジュール 記入例</vt:lpstr>
      <vt:lpstr>変更月別スケジュール</vt:lpstr>
      <vt:lpstr>変更申請書1年目!Print_Area</vt:lpstr>
      <vt:lpstr>変更申請書2年目!Print_Area</vt:lpstr>
      <vt:lpstr>変更申請書3年目!Print_Area</vt:lpstr>
      <vt:lpstr>変更申請書記載例!Print_Area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moritomidori06</dc:creator>
  <cp:lastModifiedBy>高知県森と緑の会</cp:lastModifiedBy>
  <cp:lastPrinted>2025-06-19T04:59:06Z</cp:lastPrinted>
  <dcterms:created xsi:type="dcterms:W3CDTF">2018-04-02T07:00:52Z</dcterms:created>
  <dcterms:modified xsi:type="dcterms:W3CDTF">2025-06-19T04:59:10Z</dcterms:modified>
</cp:coreProperties>
</file>