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7\採択申請(修正中）\"/>
    </mc:Choice>
  </mc:AlternateContent>
  <xr:revisionPtr revIDLastSave="0" documentId="13_ncr:1_{30356DF9-137D-4F57-9ADF-2307DEC706FA}" xr6:coauthVersionLast="47" xr6:coauthVersionMax="47" xr10:uidLastSave="{00000000-0000-0000-0000-000000000000}"/>
  <bookViews>
    <workbookView xWindow="-120" yWindow="-120" windowWidth="29040" windowHeight="15720" activeTab="4" xr2:uid="{21677266-018F-47CB-B002-D1D04E88F405}"/>
  </bookViews>
  <sheets>
    <sheet name="1年目" sheetId="5" r:id="rId1"/>
    <sheet name="2年目" sheetId="10" r:id="rId2"/>
    <sheet name="3年目" sheetId="11" r:id="rId3"/>
    <sheet name="記載例" sheetId="14" r:id="rId4"/>
    <sheet name="月別スケジュール（要提出）" sheetId="3" r:id="rId5"/>
    <sheet name="月別スケジュール 記入例" sheetId="4" r:id="rId6"/>
  </sheets>
  <definedNames>
    <definedName name="_xlnm.Print_Area" localSheetId="0">'1年目'!$A$1:$K$85</definedName>
    <definedName name="_xlnm.Print_Area" localSheetId="1">'2年目'!$A$1:$K$86</definedName>
    <definedName name="_xlnm.Print_Area" localSheetId="2">'3年目'!$A$1:$K$86</definedName>
    <definedName name="_xlnm.Print_Area" localSheetId="3">記載例!$A$1:$J$97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1" l="1"/>
  <c r="I47" i="11"/>
  <c r="H47" i="11"/>
  <c r="J46" i="11"/>
  <c r="I46" i="11"/>
  <c r="H46" i="11"/>
  <c r="J45" i="11"/>
  <c r="J49" i="11" s="1"/>
  <c r="I45" i="11"/>
  <c r="I49" i="11" s="1"/>
  <c r="H45" i="11"/>
  <c r="K44" i="11"/>
  <c r="J47" i="10"/>
  <c r="I47" i="10"/>
  <c r="H47" i="10"/>
  <c r="J46" i="10"/>
  <c r="I46" i="10"/>
  <c r="H46" i="10"/>
  <c r="J45" i="10"/>
  <c r="I45" i="10"/>
  <c r="H45" i="10"/>
  <c r="K44" i="5"/>
  <c r="J50" i="5"/>
  <c r="I51" i="5"/>
  <c r="H51" i="5"/>
  <c r="J47" i="5"/>
  <c r="I47" i="5"/>
  <c r="H47" i="5"/>
  <c r="J46" i="5"/>
  <c r="I46" i="5"/>
  <c r="H46" i="5"/>
  <c r="G55" i="14"/>
  <c r="G54" i="14"/>
  <c r="J54" i="14" s="1"/>
  <c r="I56" i="14"/>
  <c r="I58" i="14" s="1"/>
  <c r="H56" i="14"/>
  <c r="G56" i="14"/>
  <c r="I55" i="14"/>
  <c r="H55" i="14"/>
  <c r="I54" i="14"/>
  <c r="H54" i="14"/>
  <c r="J62" i="14"/>
  <c r="J61" i="14"/>
  <c r="I60" i="14"/>
  <c r="I63" i="14" s="1"/>
  <c r="H60" i="14"/>
  <c r="H63" i="14" s="1"/>
  <c r="G60" i="14"/>
  <c r="I59" i="14"/>
  <c r="H59" i="14"/>
  <c r="G59" i="14"/>
  <c r="G63" i="14" s="1"/>
  <c r="J53" i="14"/>
  <c r="K53" i="11"/>
  <c r="K52" i="11"/>
  <c r="J51" i="11"/>
  <c r="I51" i="11"/>
  <c r="H51" i="11"/>
  <c r="J50" i="11"/>
  <c r="I50" i="11"/>
  <c r="H50" i="11"/>
  <c r="H64" i="14" l="1"/>
  <c r="I64" i="14"/>
  <c r="H49" i="11"/>
  <c r="H58" i="14"/>
  <c r="G58" i="14"/>
  <c r="I49" i="10"/>
  <c r="J49" i="10"/>
  <c r="H49" i="10"/>
  <c r="G64" i="14"/>
  <c r="K47" i="5"/>
  <c r="K51" i="11"/>
  <c r="K47" i="11"/>
  <c r="K45" i="11"/>
  <c r="H54" i="11"/>
  <c r="K46" i="11"/>
  <c r="K46" i="5"/>
  <c r="I54" i="11"/>
  <c r="J54" i="11"/>
  <c r="J60" i="14"/>
  <c r="J56" i="14"/>
  <c r="J55" i="14"/>
  <c r="J58" i="14" s="1"/>
  <c r="J59" i="14"/>
  <c r="K50" i="11"/>
  <c r="K49" i="11" l="1"/>
  <c r="D70" i="11" s="1"/>
  <c r="K54" i="11"/>
  <c r="C79" i="14"/>
  <c r="J63" i="14"/>
  <c r="J64" i="14" s="1"/>
  <c r="H55" i="11"/>
  <c r="I55" i="11"/>
  <c r="J55" i="11"/>
  <c r="K55" i="11" l="1"/>
  <c r="K53" i="10"/>
  <c r="K52" i="10"/>
  <c r="J51" i="10"/>
  <c r="I51" i="10"/>
  <c r="H51" i="10"/>
  <c r="J50" i="10"/>
  <c r="I50" i="10"/>
  <c r="H50" i="10"/>
  <c r="K47" i="10"/>
  <c r="K46" i="10"/>
  <c r="K44" i="10"/>
  <c r="K52" i="5"/>
  <c r="K53" i="5"/>
  <c r="I54" i="10" l="1"/>
  <c r="I55" i="10" s="1"/>
  <c r="K51" i="10"/>
  <c r="J54" i="10"/>
  <c r="J55" i="10" s="1"/>
  <c r="H54" i="10"/>
  <c r="H55" i="10" s="1"/>
  <c r="K45" i="10"/>
  <c r="K49" i="10" s="1"/>
  <c r="K50" i="10"/>
  <c r="K54" i="10" l="1"/>
  <c r="K55" i="10" s="1"/>
  <c r="D70" i="10"/>
  <c r="J51" i="5"/>
  <c r="J54" i="5" s="1"/>
  <c r="K51" i="5" l="1"/>
  <c r="I50" i="5"/>
  <c r="I54" i="5" s="1"/>
  <c r="H50" i="5"/>
  <c r="H54" i="5" s="1"/>
  <c r="K50" i="5" l="1"/>
  <c r="K54" i="5" s="1"/>
  <c r="J45" i="5"/>
  <c r="J49" i="5" s="1"/>
  <c r="J55" i="5" s="1"/>
  <c r="I45" i="5"/>
  <c r="I49" i="5" s="1"/>
  <c r="I55" i="5" s="1"/>
  <c r="H45" i="5"/>
  <c r="H49" i="5" s="1"/>
  <c r="H55" i="5" s="1"/>
  <c r="K45" i="5" l="1"/>
  <c r="K49" i="5" s="1"/>
  <c r="K55" i="5" s="1"/>
  <c r="D70" i="5" l="1"/>
</calcChain>
</file>

<file path=xl/sharedStrings.xml><?xml version="1.0" encoding="utf-8"?>
<sst xmlns="http://schemas.openxmlformats.org/spreadsheetml/2006/main" count="527" uniqueCount="171">
  <si>
    <t>公益社団法人高知県森と緑の会</t>
    <phoneticPr fontId="2"/>
  </si>
  <si>
    <t>理事長　　様</t>
    <phoneticPr fontId="2"/>
  </si>
  <si>
    <t>記</t>
    <phoneticPr fontId="2"/>
  </si>
  <si>
    <t>代表者名</t>
    <phoneticPr fontId="2"/>
  </si>
  <si>
    <t>メールアドレス・FAX</t>
    <phoneticPr fontId="2"/>
  </si>
  <si>
    <t>事務担当者名</t>
    <phoneticPr fontId="2"/>
  </si>
  <si>
    <t>電話番号</t>
    <rPh sb="0" eb="4">
      <t>デンワバンゴウ</t>
    </rPh>
    <phoneticPr fontId="2"/>
  </si>
  <si>
    <t>090-1234-5678</t>
    <phoneticPr fontId="2"/>
  </si>
  <si>
    <t>090-8765-4321</t>
    <phoneticPr fontId="2"/>
  </si>
  <si>
    <t>※　交付・支援単価表</t>
    <phoneticPr fontId="2"/>
  </si>
  <si>
    <t>活動推進費</t>
    <phoneticPr fontId="2"/>
  </si>
  <si>
    <t>国交付金</t>
    <phoneticPr fontId="2"/>
  </si>
  <si>
    <t>800円/ｍ</t>
    <phoneticPr fontId="2"/>
  </si>
  <si>
    <t>各100円/ｍ</t>
    <phoneticPr fontId="2"/>
  </si>
  <si>
    <t>国交付金額</t>
    <phoneticPr fontId="2"/>
  </si>
  <si>
    <t>県支援額</t>
    <phoneticPr fontId="2"/>
  </si>
  <si>
    <t>ha</t>
    <phoneticPr fontId="2"/>
  </si>
  <si>
    <t>ｍ</t>
    <phoneticPr fontId="2"/>
  </si>
  <si>
    <t>森林　　　　　面積等</t>
    <phoneticPr fontId="2"/>
  </si>
  <si>
    <t>５.　事業費（国・県・市町村　すべての合計）</t>
    <phoneticPr fontId="2"/>
  </si>
  <si>
    <t>円</t>
    <rPh sb="0" eb="1">
      <t>エン</t>
    </rPh>
    <phoneticPr fontId="2"/>
  </si>
  <si>
    <t>講習の名称</t>
    <phoneticPr fontId="2"/>
  </si>
  <si>
    <t>実施月</t>
    <phoneticPr fontId="2"/>
  </si>
  <si>
    <t>月</t>
    <rPh sb="0" eb="1">
      <t>ツキ</t>
    </rPh>
    <phoneticPr fontId="2"/>
  </si>
  <si>
    <t>チェーンソー講習</t>
    <rPh sb="6" eb="8">
      <t>コウシュウ</t>
    </rPh>
    <phoneticPr fontId="2"/>
  </si>
  <si>
    <t>《　施行注意　》</t>
    <rPh sb="2" eb="4">
      <t>セコウ</t>
    </rPh>
    <rPh sb="4" eb="6">
      <t>チュウイ</t>
    </rPh>
    <phoneticPr fontId="2"/>
  </si>
  <si>
    <t>６月</t>
    <rPh sb="1" eb="2">
      <t>ガツ</t>
    </rPh>
    <phoneticPr fontId="2"/>
  </si>
  <si>
    <t>７月</t>
  </si>
  <si>
    <t>８月</t>
  </si>
  <si>
    <t>９月</t>
  </si>
  <si>
    <t>１０月</t>
  </si>
  <si>
    <t>１１月</t>
  </si>
  <si>
    <t>１２月</t>
  </si>
  <si>
    <t>１月</t>
  </si>
  <si>
    <t>林況調査・境界線への目印設置</t>
    <rPh sb="0" eb="1">
      <t>リン</t>
    </rPh>
    <rPh sb="1" eb="2">
      <t>キョウ</t>
    </rPh>
    <rPh sb="2" eb="4">
      <t>チョウサ</t>
    </rPh>
    <rPh sb="5" eb="8">
      <t>キョウカイセン</t>
    </rPh>
    <rPh sb="10" eb="12">
      <t>メジルシ</t>
    </rPh>
    <rPh sb="12" eb="14">
      <t>セッチ</t>
    </rPh>
    <phoneticPr fontId="2"/>
  </si>
  <si>
    <r>
      <rPr>
        <sz val="12"/>
        <color rgb="FFFF0000"/>
        <rFont val="游ゴシック"/>
        <family val="3"/>
        <charset val="128"/>
        <scheme val="minor"/>
      </rPr>
      <t>7</t>
    </r>
    <r>
      <rPr>
        <sz val="12"/>
        <color theme="1"/>
        <rFont val="游ゴシック"/>
        <family val="2"/>
        <charset val="128"/>
        <scheme val="minor"/>
      </rPr>
      <t>月</t>
    </r>
    <rPh sb="1" eb="2">
      <t>ツキ</t>
    </rPh>
    <phoneticPr fontId="2"/>
  </si>
  <si>
    <t>チェーンソーの操作の基本、整備と目立て、チェーンソーを使った竹の伐採作業に関する講習</t>
    <rPh sb="7" eb="9">
      <t>ソウサ</t>
    </rPh>
    <rPh sb="10" eb="12">
      <t>キホン</t>
    </rPh>
    <rPh sb="13" eb="15">
      <t>セイビ</t>
    </rPh>
    <rPh sb="16" eb="18">
      <t>メタ</t>
    </rPh>
    <rPh sb="27" eb="28">
      <t>ツカ</t>
    </rPh>
    <rPh sb="30" eb="31">
      <t>タケ</t>
    </rPh>
    <rPh sb="32" eb="34">
      <t>バッサイ</t>
    </rPh>
    <rPh sb="34" eb="36">
      <t>サギョウ</t>
    </rPh>
    <rPh sb="37" eb="38">
      <t>カン</t>
    </rPh>
    <rPh sb="40" eb="42">
      <t>コウシュウ</t>
    </rPh>
    <phoneticPr fontId="2"/>
  </si>
  <si>
    <t>講習の内容</t>
    <rPh sb="3" eb="5">
      <t>ナイヨウ</t>
    </rPh>
    <phoneticPr fontId="2"/>
  </si>
  <si>
    <t>（注）　安全講習等は、対象森林内で実施するものを記載すること。</t>
    <rPh sb="1" eb="2">
      <t>チュウ</t>
    </rPh>
    <rPh sb="4" eb="6">
      <t>アンゼン</t>
    </rPh>
    <rPh sb="6" eb="8">
      <t>コウシュウ</t>
    </rPh>
    <rPh sb="8" eb="9">
      <t>トウ</t>
    </rPh>
    <rPh sb="11" eb="13">
      <t>タイショウ</t>
    </rPh>
    <rPh sb="13" eb="14">
      <t>モリ</t>
    </rPh>
    <rPh sb="14" eb="16">
      <t>リンナイ</t>
    </rPh>
    <rPh sb="17" eb="19">
      <t>ジッシ</t>
    </rPh>
    <rPh sb="24" eb="26">
      <t>キサイ</t>
    </rPh>
    <phoneticPr fontId="2"/>
  </si>
  <si>
    <t>６.　安全講習等の名称及び内容</t>
    <phoneticPr fontId="2"/>
  </si>
  <si>
    <t>1/2以内</t>
    <rPh sb="3" eb="5">
      <t>イナイ</t>
    </rPh>
    <phoneticPr fontId="2"/>
  </si>
  <si>
    <t>1/3以内</t>
    <rPh sb="3" eb="5">
      <t>イナイ</t>
    </rPh>
    <phoneticPr fontId="2"/>
  </si>
  <si>
    <t>【地域外関係者の相手先名】</t>
    <rPh sb="1" eb="4">
      <t>チイキガイ</t>
    </rPh>
    <rPh sb="4" eb="7">
      <t>カンケイシャ</t>
    </rPh>
    <rPh sb="8" eb="12">
      <t>アイテサキメイ</t>
    </rPh>
    <phoneticPr fontId="2"/>
  </si>
  <si>
    <t>1年目</t>
    <rPh sb="1" eb="3">
      <t>ネンメ</t>
    </rPh>
    <phoneticPr fontId="2"/>
  </si>
  <si>
    <t>2年目</t>
    <rPh sb="1" eb="3">
      <t>ネンメ</t>
    </rPh>
    <phoneticPr fontId="2"/>
  </si>
  <si>
    <t>3年目</t>
    <rPh sb="1" eb="3">
      <t>ネンメ</t>
    </rPh>
    <phoneticPr fontId="2"/>
  </si>
  <si>
    <t>チェーンソー購入</t>
    <rPh sb="6" eb="8">
      <t>コウニュウ</t>
    </rPh>
    <phoneticPr fontId="2"/>
  </si>
  <si>
    <r>
      <t>　　　３．代表者・担当者</t>
    </r>
    <r>
      <rPr>
        <sz val="11"/>
        <color theme="1"/>
        <rFont val="游ゴシック"/>
        <family val="3"/>
        <charset val="128"/>
        <scheme val="minor"/>
      </rPr>
      <t>（</t>
    </r>
    <r>
      <rPr>
        <u/>
        <sz val="11"/>
        <color theme="1"/>
        <rFont val="游ゴシック"/>
        <family val="3"/>
        <charset val="128"/>
        <scheme val="minor"/>
      </rPr>
      <t>連絡がとれる担当者</t>
    </r>
    <r>
      <rPr>
        <sz val="11"/>
        <color theme="1"/>
        <rFont val="游ゴシック"/>
        <family val="3"/>
        <charset val="128"/>
        <scheme val="minor"/>
      </rPr>
      <t>及び電話番号、メールアドレスを記載）</t>
    </r>
    <rPh sb="5" eb="8">
      <t>ダイヒョウシャ</t>
    </rPh>
    <rPh sb="9" eb="12">
      <t>タントウシャ</t>
    </rPh>
    <phoneticPr fontId="2"/>
  </si>
  <si>
    <t>地域外関係者との活動</t>
    <rPh sb="0" eb="2">
      <t>チイキ</t>
    </rPh>
    <rPh sb="2" eb="3">
      <t>ガイ</t>
    </rPh>
    <rPh sb="3" eb="6">
      <t>カンケイシャ</t>
    </rPh>
    <rPh sb="8" eb="10">
      <t>カツドウ</t>
    </rPh>
    <phoneticPr fontId="2"/>
  </si>
  <si>
    <t>地域外関係者と活動後意見交換</t>
    <phoneticPr fontId="2"/>
  </si>
  <si>
    <t>20,000円/ha</t>
    <phoneticPr fontId="2"/>
  </si>
  <si>
    <t>市町村支援金</t>
  </si>
  <si>
    <t>県支援金</t>
    <rPh sb="1" eb="4">
      <t>シエンキン</t>
    </rPh>
    <phoneticPr fontId="2"/>
  </si>
  <si>
    <t>電話番号</t>
    <phoneticPr fontId="2"/>
  </si>
  <si>
    <t>計</t>
    <phoneticPr fontId="2"/>
  </si>
  <si>
    <t>市町村
支援額</t>
    <phoneticPr fontId="2"/>
  </si>
  <si>
    <t>120,000円/ha</t>
    <phoneticPr fontId="2"/>
  </si>
  <si>
    <t>国
交付金額</t>
    <phoneticPr fontId="2"/>
  </si>
  <si>
    <t>県
支援額</t>
    <phoneticPr fontId="2"/>
  </si>
  <si>
    <t>円</t>
    <rPh sb="0" eb="1">
      <t>エン</t>
    </rPh>
    <phoneticPr fontId="2"/>
  </si>
  <si>
    <t>購入価格</t>
    <rPh sb="0" eb="2">
      <t>コウニュウ</t>
    </rPh>
    <rPh sb="2" eb="4">
      <t>カカク</t>
    </rPh>
    <phoneticPr fontId="2"/>
  </si>
  <si>
    <t>＊これは2年目の例です。</t>
    <rPh sb="5" eb="7">
      <t>ネンメ</t>
    </rPh>
    <rPh sb="8" eb="9">
      <t>レイ</t>
    </rPh>
    <phoneticPr fontId="2"/>
  </si>
  <si>
    <t>第　1　号</t>
    <phoneticPr fontId="2"/>
  </si>
  <si>
    <t>活動組織名　</t>
    <rPh sb="0" eb="5">
      <t>カツドウソシキメイ</t>
    </rPh>
    <phoneticPr fontId="2"/>
  </si>
  <si>
    <t>代表者名　</t>
    <phoneticPr fontId="2"/>
  </si>
  <si>
    <t>　　　２．協定の対象となる森林の位置 (今年度作業地)</t>
    <rPh sb="20" eb="23">
      <t>コンネンド</t>
    </rPh>
    <rPh sb="23" eb="26">
      <t>サギョウチ</t>
    </rPh>
    <phoneticPr fontId="2"/>
  </si>
  <si>
    <r>
      <rPr>
        <sz val="14"/>
        <rFont val="游ゴシック"/>
        <family val="3"/>
        <charset val="128"/>
        <scheme val="minor"/>
      </rPr>
      <t>←</t>
    </r>
    <r>
      <rPr>
        <sz val="10"/>
        <rFont val="游ゴシック"/>
        <family val="3"/>
        <charset val="128"/>
        <scheme val="minor"/>
      </rPr>
      <t>交付額</t>
    </r>
    <rPh sb="1" eb="4">
      <t>コウフガク</t>
    </rPh>
    <phoneticPr fontId="2"/>
  </si>
  <si>
    <t>〇〇　〇〇</t>
    <phoneticPr fontId="2"/>
  </si>
  <si>
    <t>～～～～＠ｋｏｃｈｉ</t>
    <phoneticPr fontId="2"/>
  </si>
  <si>
    <t>〇〇　○○</t>
    <phoneticPr fontId="2"/>
  </si>
  <si>
    <t xml:space="preserve">      令和 7 年　　月　  日</t>
    <rPh sb="6" eb="8">
      <t>レイワ</t>
    </rPh>
    <phoneticPr fontId="2"/>
  </si>
  <si>
    <t>地域活動型（森林資源活用）</t>
  </si>
  <si>
    <t>地域活動型（森林資源活用）</t>
    <phoneticPr fontId="2"/>
  </si>
  <si>
    <t>地域活動型（竹林資源活用）</t>
  </si>
  <si>
    <t>332,000円/ha</t>
    <phoneticPr fontId="2"/>
  </si>
  <si>
    <t>191,000円/ha</t>
    <phoneticPr fontId="2"/>
  </si>
  <si>
    <t>116,000円/ha</t>
    <phoneticPr fontId="2"/>
  </si>
  <si>
    <t>304,000円/ha</t>
    <phoneticPr fontId="2"/>
  </si>
  <si>
    <t>176,000円/ha</t>
    <phoneticPr fontId="2"/>
  </si>
  <si>
    <t>162,000円/ha</t>
    <phoneticPr fontId="2"/>
  </si>
  <si>
    <t>112,000円/ha</t>
    <phoneticPr fontId="2"/>
  </si>
  <si>
    <t>276,000円/ha</t>
    <phoneticPr fontId="2"/>
  </si>
  <si>
    <t>複業実践型</t>
    <rPh sb="0" eb="1">
      <t>フク</t>
    </rPh>
    <rPh sb="1" eb="2">
      <t>ギョウ</t>
    </rPh>
    <rPh sb="2" eb="4">
      <t>ジッセン</t>
    </rPh>
    <phoneticPr fontId="2"/>
  </si>
  <si>
    <t>地域活動型（竹林資源活用）</t>
    <phoneticPr fontId="2"/>
  </si>
  <si>
    <t>複業実践型</t>
    <rPh sb="0" eb="1">
      <t>フク</t>
    </rPh>
    <rPh sb="1" eb="2">
      <t>ギョウ</t>
    </rPh>
    <rPh sb="2" eb="4">
      <t>ジッセン</t>
    </rPh>
    <rPh sb="4" eb="5">
      <t>カタ</t>
    </rPh>
    <phoneticPr fontId="2"/>
  </si>
  <si>
    <t>複業実践型</t>
    <phoneticPr fontId="2"/>
  </si>
  <si>
    <t>（様式第12号）</t>
    <phoneticPr fontId="2"/>
  </si>
  <si>
    <t>令和7年度　里山林活性化による多面的機能発揮対策交付金に係る採択申請書</t>
    <rPh sb="0" eb="2">
      <t>レイワ</t>
    </rPh>
    <phoneticPr fontId="2"/>
  </si>
  <si>
    <t>　　　１．活動組織名（法人の場合は末尾に法人番号を括弧書きで記載）</t>
    <phoneticPr fontId="2"/>
  </si>
  <si>
    <t>　　　４．里山林活性化による多面的機能発揮対策交付金</t>
    <phoneticPr fontId="2"/>
  </si>
  <si>
    <t>小計</t>
    <rPh sb="0" eb="2">
      <t>ショウケイ</t>
    </rPh>
    <phoneticPr fontId="2"/>
  </si>
  <si>
    <t>機能強化</t>
    <phoneticPr fontId="2"/>
  </si>
  <si>
    <t>関係人口創出・維持</t>
    <rPh sb="0" eb="2">
      <t>カンケイ</t>
    </rPh>
    <rPh sb="2" eb="4">
      <t>ジンコウ</t>
    </rPh>
    <rPh sb="4" eb="6">
      <t>ソウシュツ</t>
    </rPh>
    <rPh sb="7" eb="9">
      <t>イジ</t>
    </rPh>
    <phoneticPr fontId="2"/>
  </si>
  <si>
    <t>計</t>
    <rPh sb="0" eb="1">
      <t>ケイ</t>
    </rPh>
    <phoneticPr fontId="2"/>
  </si>
  <si>
    <t>資機材等整備</t>
    <rPh sb="3" eb="4">
      <t>トウ</t>
    </rPh>
    <phoneticPr fontId="2"/>
  </si>
  <si>
    <t>資機材等整備（林内作業車、薪割り機、薪ストーブ又は炭焼き小屋等）</t>
    <rPh sb="3" eb="4">
      <t>トウ</t>
    </rPh>
    <rPh sb="30" eb="31">
      <t>トウ</t>
    </rPh>
    <phoneticPr fontId="2"/>
  </si>
  <si>
    <t>間伐等（除伐、枝打ちを含む。）の実施面積</t>
    <rPh sb="0" eb="2">
      <t>カンバツ</t>
    </rPh>
    <rPh sb="2" eb="3">
      <t>トウ</t>
    </rPh>
    <rPh sb="4" eb="6">
      <t>ジョバツ</t>
    </rPh>
    <rPh sb="7" eb="9">
      <t>エダウ</t>
    </rPh>
    <rPh sb="11" eb="12">
      <t>フク</t>
    </rPh>
    <rPh sb="16" eb="18">
      <t>ジッシ</t>
    </rPh>
    <rPh sb="18" eb="20">
      <t>メンセキ</t>
    </rPh>
    <phoneticPr fontId="2"/>
  </si>
  <si>
    <t>（注１）機能強化は円/m、関係人口創出・維持は円/年を単位とする。</t>
  </si>
  <si>
    <t>（注２）交付対象とする面積は0.1haを、延長は1mを下限とする。</t>
  </si>
  <si>
    <t>（注３）地域活動型及び複業実践型の交付単価は、上段から活動１年目、活動２年目、活動３年目の単価とする。</t>
  </si>
  <si>
    <t>（注４）資機材等整備の森林面積等欄は、金額を記載すること。なお、資機材等整備のうち林内作業車、薪割り機、</t>
  </si>
  <si>
    <t>（注５）都道府県の支援額、市町村の支援額及び計については、申請時に都道府県や市町村から予定額を聞いてい</t>
    <phoneticPr fontId="2"/>
  </si>
  <si>
    <t>　　　　薪ストーブ又は炭焼き小屋の購入金額若しくは関係人口創出・維持による活動で使用する移動式の簡易な</t>
    <phoneticPr fontId="2"/>
  </si>
  <si>
    <t>　　　　トイレの賃借料は「1/3以内」とする。</t>
    <phoneticPr fontId="2"/>
  </si>
  <si>
    <t>　　　　る場合等に記載すること。</t>
    <phoneticPr fontId="2"/>
  </si>
  <si>
    <t>区分</t>
    <rPh sb="0" eb="2">
      <t>クブン</t>
    </rPh>
    <phoneticPr fontId="2"/>
  </si>
  <si>
    <t>（注）事業費は、活動推進費、地域活動型、複業実践型、機能強化、関係人口創出・維持、資機材等整</t>
  </si>
  <si>
    <t>　　　備の購入額の合計額とする。</t>
    <phoneticPr fontId="2"/>
  </si>
  <si>
    <t>関係人口創出・維持</t>
    <phoneticPr fontId="2"/>
  </si>
  <si>
    <t>7．関係人口創出・維持の相手先及び活動内容</t>
    <rPh sb="2" eb="4">
      <t>カンケイ</t>
    </rPh>
    <rPh sb="4" eb="6">
      <t>ジンコウ</t>
    </rPh>
    <rPh sb="6" eb="8">
      <t>ソウシュツ</t>
    </rPh>
    <rPh sb="9" eb="11">
      <t>イジ</t>
    </rPh>
    <rPh sb="12" eb="15">
      <t>アイテサキ</t>
    </rPh>
    <rPh sb="15" eb="16">
      <t>オヨ</t>
    </rPh>
    <rPh sb="17" eb="21">
      <t>カツドウナイヨウ</t>
    </rPh>
    <phoneticPr fontId="2"/>
  </si>
  <si>
    <t>8.資源活用の取組内容</t>
    <phoneticPr fontId="2"/>
  </si>
  <si>
    <t>以下の資料を添付すること。
・活動計画書
・協定書の写し
・活動組織の規約の写し
・農林水産業・食品産業の作業安全のための規範（個別規範：林業）事業者向けチェックシート
・環境負荷低減のクロスコンプライアンスチェックシート
等を添付するものとする。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2"/>
  </si>
  <si>
    <t>９．月別スケジュール</t>
    <phoneticPr fontId="2"/>
  </si>
  <si>
    <t>資源活用の取組</t>
    <rPh sb="0" eb="4">
      <t>シゲンカツヨウ</t>
    </rPh>
    <rPh sb="5" eb="6">
      <t>ト</t>
    </rPh>
    <rPh sb="6" eb="7">
      <t>ク</t>
    </rPh>
    <phoneticPr fontId="2"/>
  </si>
  <si>
    <t xml:space="preserve"> 機能強化</t>
    <phoneticPr fontId="2"/>
  </si>
  <si>
    <t xml:space="preserve">  関係人口創出・維持</t>
    <rPh sb="2" eb="4">
      <t>カンケイ</t>
    </rPh>
    <rPh sb="4" eb="6">
      <t>ジンコウ</t>
    </rPh>
    <rPh sb="6" eb="8">
      <t>ソウシュツ</t>
    </rPh>
    <rPh sb="9" eb="11">
      <t>イジ</t>
    </rPh>
    <phoneticPr fontId="2"/>
  </si>
  <si>
    <t>30林班2小班18　　　</t>
  </si>
  <si>
    <t>19,400円/ha</t>
  </si>
  <si>
    <t>19,400円/ha</t>
    <phoneticPr fontId="2"/>
  </si>
  <si>
    <t>18,700円/ha</t>
    <phoneticPr fontId="2"/>
  </si>
  <si>
    <t>55,400円/ha</t>
  </si>
  <si>
    <t>55,400円/ha</t>
    <phoneticPr fontId="2"/>
  </si>
  <si>
    <t>31,900円/ha</t>
  </si>
  <si>
    <t>31,900円/ha</t>
    <phoneticPr fontId="2"/>
  </si>
  <si>
    <t>50,700円/ha</t>
  </si>
  <si>
    <t>50,700円/ha</t>
    <phoneticPr fontId="2"/>
  </si>
  <si>
    <t>46,000円/ha</t>
  </si>
  <si>
    <t>46,000円/ha</t>
    <phoneticPr fontId="2"/>
  </si>
  <si>
    <t>27,000円/ha</t>
  </si>
  <si>
    <t>27,000円/ha</t>
    <phoneticPr fontId="2"/>
  </si>
  <si>
    <t>29,400円/ha</t>
    <phoneticPr fontId="2"/>
  </si>
  <si>
    <t>高知県〇○郡○○町字〇111-1　　　　　　　　　　　　　　　　　　　　　　　　　　　　　　　　　　　　30林班2小班18　　　　　　</t>
    <rPh sb="5" eb="6">
      <t>グン</t>
    </rPh>
    <rPh sb="8" eb="9">
      <t>チョウ</t>
    </rPh>
    <rPh sb="9" eb="10">
      <t>アザ</t>
    </rPh>
    <phoneticPr fontId="2"/>
  </si>
  <si>
    <t>30林班5小班1～7・11-2・17～19・25</t>
  </si>
  <si>
    <t>300</t>
    <phoneticPr fontId="2"/>
  </si>
  <si>
    <t>林内で階段設置の際活用</t>
    <rPh sb="0" eb="2">
      <t>リンナイ</t>
    </rPh>
    <rPh sb="3" eb="7">
      <t>カイダンセッチ</t>
    </rPh>
    <rPh sb="8" eb="9">
      <t>サイ</t>
    </rPh>
    <rPh sb="9" eb="11">
      <t>カツヨウ</t>
    </rPh>
    <phoneticPr fontId="2"/>
  </si>
  <si>
    <t>作業道の改修</t>
    <rPh sb="0" eb="3">
      <t>サギョウドウ</t>
    </rPh>
    <rPh sb="4" eb="6">
      <t>カイシュウ</t>
    </rPh>
    <phoneticPr fontId="2"/>
  </si>
  <si>
    <t>雑草木の刈払い・集積・処理、間伐・搬出</t>
    <rPh sb="0" eb="2">
      <t>ザッソウ</t>
    </rPh>
    <rPh sb="2" eb="3">
      <t>キ</t>
    </rPh>
    <rPh sb="4" eb="5">
      <t>カリ</t>
    </rPh>
    <rPh sb="5" eb="6">
      <t>ハラ</t>
    </rPh>
    <rPh sb="8" eb="10">
      <t>シュウセキ</t>
    </rPh>
    <rPh sb="11" eb="13">
      <t>ショリ</t>
    </rPh>
    <rPh sb="14" eb="16">
      <t>カンバツ</t>
    </rPh>
    <rPh sb="17" eb="19">
      <t>ハンシュツ</t>
    </rPh>
    <phoneticPr fontId="2"/>
  </si>
  <si>
    <t>作業道の土留めなど</t>
    <rPh sb="0" eb="3">
      <t>サギョウドウ</t>
    </rPh>
    <rPh sb="4" eb="6">
      <t>ドド</t>
    </rPh>
    <phoneticPr fontId="2"/>
  </si>
  <si>
    <t>出荷、薪利用</t>
    <rPh sb="0" eb="2">
      <t>シュッカ</t>
    </rPh>
    <rPh sb="3" eb="4">
      <t>マキ</t>
    </rPh>
    <rPh sb="4" eb="6">
      <t>リヨウ</t>
    </rPh>
    <phoneticPr fontId="2"/>
  </si>
  <si>
    <r>
      <t>第　</t>
    </r>
    <r>
      <rPr>
        <sz val="12"/>
        <color rgb="FFFF0000"/>
        <rFont val="游ゴシック"/>
        <family val="3"/>
        <charset val="128"/>
        <scheme val="minor"/>
      </rPr>
      <t>1</t>
    </r>
    <r>
      <rPr>
        <sz val="12"/>
        <color theme="1"/>
        <rFont val="游ゴシック"/>
        <family val="2"/>
        <charset val="128"/>
        <scheme val="minor"/>
      </rPr>
      <t>　号</t>
    </r>
    <phoneticPr fontId="2"/>
  </si>
  <si>
    <r>
      <t xml:space="preserve">      令和 </t>
    </r>
    <r>
      <rPr>
        <sz val="12"/>
        <color rgb="FFFF0000"/>
        <rFont val="游ゴシック"/>
        <family val="3"/>
        <charset val="128"/>
        <scheme val="minor"/>
      </rPr>
      <t>7</t>
    </r>
    <r>
      <rPr>
        <sz val="12"/>
        <color theme="1"/>
        <rFont val="游ゴシック"/>
        <family val="2"/>
        <charset val="128"/>
        <scheme val="minor"/>
      </rPr>
      <t xml:space="preserve"> 年　</t>
    </r>
    <r>
      <rPr>
        <sz val="12"/>
        <color rgb="FFFF0000"/>
        <rFont val="游ゴシック"/>
        <family val="3"/>
        <charset val="128"/>
        <scheme val="minor"/>
      </rPr>
      <t>○</t>
    </r>
    <r>
      <rPr>
        <sz val="12"/>
        <color theme="1"/>
        <rFont val="游ゴシック"/>
        <family val="2"/>
        <charset val="128"/>
        <scheme val="minor"/>
      </rPr>
      <t>月　</t>
    </r>
    <r>
      <rPr>
        <sz val="12"/>
        <color rgb="FFFF0000"/>
        <rFont val="游ゴシック"/>
        <family val="3"/>
        <charset val="128"/>
        <scheme val="minor"/>
      </rPr>
      <t xml:space="preserve"> ○</t>
    </r>
    <r>
      <rPr>
        <sz val="12"/>
        <color theme="1"/>
        <rFont val="游ゴシック"/>
        <family val="2"/>
        <charset val="128"/>
        <scheme val="minor"/>
      </rPr>
      <t xml:space="preserve"> 日</t>
    </r>
    <rPh sb="6" eb="8">
      <t>レイワ</t>
    </rPh>
    <phoneticPr fontId="2"/>
  </si>
  <si>
    <t>○○の森保全の会</t>
    <phoneticPr fontId="2"/>
  </si>
  <si>
    <r>
      <t>　</t>
    </r>
    <r>
      <rPr>
        <sz val="12"/>
        <color rgb="FFFF0000"/>
        <rFont val="游ゴシック"/>
        <family val="3"/>
        <charset val="128"/>
        <scheme val="minor"/>
      </rPr>
      <t>○○　○○</t>
    </r>
    <phoneticPr fontId="2"/>
  </si>
  <si>
    <t>高知県〇○郡○○町字〇111-1　　　　　　　　　　　　　　　　　　　　　　　　　　　　　　　　　　　　30林班2小班19　　　　　　</t>
    <rPh sb="5" eb="6">
      <t>グン</t>
    </rPh>
    <rPh sb="8" eb="9">
      <t>チョウ</t>
    </rPh>
    <rPh sb="9" eb="10">
      <t>アザ</t>
    </rPh>
    <phoneticPr fontId="2"/>
  </si>
  <si>
    <t>最大38,000円/年</t>
    <rPh sb="0" eb="2">
      <t>サイダイ</t>
    </rPh>
    <rPh sb="10" eb="11">
      <t>ネン</t>
    </rPh>
    <phoneticPr fontId="2"/>
  </si>
  <si>
    <t>最大6,400円/年</t>
    <rPh sb="0" eb="2">
      <t>サイダイ</t>
    </rPh>
    <rPh sb="9" eb="10">
      <t>ネン</t>
    </rPh>
    <phoneticPr fontId="2"/>
  </si>
  <si>
    <t>最大50,000円/年</t>
    <rPh sb="0" eb="2">
      <t>サイダイ</t>
    </rPh>
    <rPh sb="4" eb="9">
      <t>000エン</t>
    </rPh>
    <rPh sb="10" eb="11">
      <t>ネン</t>
    </rPh>
    <phoneticPr fontId="2"/>
  </si>
  <si>
    <t>最大8,000円/年</t>
    <rPh sb="0" eb="2">
      <t>サイダイ</t>
    </rPh>
    <rPh sb="9" eb="10">
      <t>ネン</t>
    </rPh>
    <phoneticPr fontId="2"/>
  </si>
  <si>
    <t>市町村支援金</t>
    <phoneticPr fontId="2"/>
  </si>
  <si>
    <t>・高知大学学生（高知県南国市）
・氏名：〇〇〇、△△△、□□□、・・・・・</t>
    <rPh sb="1" eb="3">
      <t>コウチ</t>
    </rPh>
    <rPh sb="8" eb="10">
      <t>コウチ</t>
    </rPh>
    <rPh sb="11" eb="13">
      <t>ナンコク</t>
    </rPh>
    <rPh sb="13" eb="14">
      <t>シ</t>
    </rPh>
    <rPh sb="17" eb="19">
      <t>シメイ</t>
    </rPh>
    <phoneticPr fontId="2"/>
  </si>
  <si>
    <t>搬出した材は、共販所へ出荷する。また、広葉樹の一部は搬出し薪として利用する。除伐した木は作業道や歩道の土留めなどで利用。古竹は歩道や階段として林内で利用。</t>
    <rPh sb="0" eb="2">
      <t>ハンシュツ</t>
    </rPh>
    <rPh sb="4" eb="5">
      <t>ザイ</t>
    </rPh>
    <rPh sb="7" eb="10">
      <t>キョウハンショ</t>
    </rPh>
    <rPh sb="11" eb="13">
      <t>シュッカ</t>
    </rPh>
    <rPh sb="19" eb="22">
      <t>コウヨウジュ</t>
    </rPh>
    <rPh sb="23" eb="25">
      <t>イチブ</t>
    </rPh>
    <rPh sb="26" eb="28">
      <t>ハンシュツ</t>
    </rPh>
    <rPh sb="29" eb="30">
      <t>マキ</t>
    </rPh>
    <rPh sb="33" eb="35">
      <t>リヨウ</t>
    </rPh>
    <phoneticPr fontId="2"/>
  </si>
  <si>
    <t>（注）事業費は、活動推進費、地域活動型、複業実践型、機能強化、関係人口創出・維持、資機材等整</t>
    <phoneticPr fontId="2"/>
  </si>
  <si>
    <t>【活動内容】（注）地域外関係者との現地確認や活動内容の調整を必ず行うこと。</t>
    <rPh sb="1" eb="5">
      <t>カツドウナイヨウ</t>
    </rPh>
    <phoneticPr fontId="2"/>
  </si>
  <si>
    <t>最大各6,400円/年</t>
    <rPh sb="0" eb="2">
      <t>サイダイ</t>
    </rPh>
    <rPh sb="10" eb="11">
      <t>ネン</t>
    </rPh>
    <phoneticPr fontId="2"/>
  </si>
  <si>
    <t>最大各8,000円/年</t>
    <rPh sb="0" eb="2">
      <t>サイダイ</t>
    </rPh>
    <rPh sb="2" eb="3">
      <t>カク</t>
    </rPh>
    <rPh sb="8" eb="9">
      <t>エン</t>
    </rPh>
    <rPh sb="10" eb="11">
      <t>ネン</t>
    </rPh>
    <phoneticPr fontId="2"/>
  </si>
  <si>
    <t>最大各6,400円/年</t>
    <rPh sb="0" eb="2">
      <t>サイダイ</t>
    </rPh>
    <rPh sb="2" eb="3">
      <t>カク</t>
    </rPh>
    <rPh sb="10" eb="11">
      <t>ネン</t>
    </rPh>
    <phoneticPr fontId="2"/>
  </si>
  <si>
    <t>8.資源活用の取組内容　</t>
    <phoneticPr fontId="2"/>
  </si>
  <si>
    <t>【活動内容】（注）利用する資源の範囲及び収益の取扱は森林所有者と事前に協議すること。</t>
    <phoneticPr fontId="2"/>
  </si>
  <si>
    <t>・竹の伐採、集積及び処理に参加。
・事前に打ち合わせと下見を実施。地域外関係者が使用するヘルメットとノコギリを購入し、イベント保険に加入する。事後に今後に向けた意見交換を行う。</t>
    <rPh sb="33" eb="39">
      <t>チイキガイカンケイシャ</t>
    </rPh>
    <phoneticPr fontId="2"/>
  </si>
  <si>
    <t>安全講習　　</t>
    <phoneticPr fontId="2"/>
  </si>
  <si>
    <t>枯竹・古竹の除去・集積・処理</t>
    <phoneticPr fontId="2"/>
  </si>
  <si>
    <t>9．月別スケジュール</t>
    <phoneticPr fontId="2"/>
  </si>
  <si>
    <t>定額</t>
    <rPh sb="0" eb="2">
      <t>テイガク</t>
    </rPh>
    <phoneticPr fontId="2"/>
  </si>
  <si>
    <t>-</t>
    <phoneticPr fontId="2"/>
  </si>
  <si>
    <t>　</t>
    <phoneticPr fontId="2"/>
  </si>
  <si>
    <t>安全衛生装備</t>
    <phoneticPr fontId="2"/>
  </si>
  <si>
    <t>今年度に該当するシートにだけ入力。</t>
    <rPh sb="0" eb="3">
      <t>コンネンド</t>
    </rPh>
    <rPh sb="4" eb="6">
      <t>ガイトウ</t>
    </rPh>
    <rPh sb="14" eb="16">
      <t>ニュウリョク</t>
    </rPh>
    <phoneticPr fontId="2"/>
  </si>
  <si>
    <t>　里山林活性化による多面的機能発揮対策実施要領（令和７年３月31日６林整森第266号林野庁長官通知）別紙のⅢの第4の４（１）に基づき、下記のとおり里山林活性化による多面的機能発揮対策交付金の採択を申請する。</t>
    <phoneticPr fontId="2"/>
  </si>
  <si>
    <t>里山林活性化による多面的機能発揮対策実施要領（令和７年３月31日６林整森第266号林野庁長官通知）別紙のⅢの第4の４（１）に基づき、下記のとおり里山林活性化による多面的機能発揮対策交付金の採択を申請する。</t>
    <phoneticPr fontId="2"/>
  </si>
  <si>
    <t>地域活動型
（森林資源活用）</t>
    <phoneticPr fontId="2"/>
  </si>
  <si>
    <t>地域活動型
（竹林資源活用）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</si>
</sst>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quot;回&quot;"/>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2"/>
      <color theme="1"/>
      <name val="游ゴシック"/>
      <family val="2"/>
      <charset val="128"/>
      <scheme val="minor"/>
    </font>
    <font>
      <sz val="12"/>
      <color theme="1"/>
      <name val="HGPｺﾞｼｯｸE"/>
      <family val="3"/>
      <charset val="128"/>
    </font>
    <font>
      <sz val="9"/>
      <color rgb="FFFF0000"/>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sz val="12"/>
      <name val="游ゴシック"/>
      <family val="3"/>
      <charset val="128"/>
      <scheme val="minor"/>
    </font>
    <font>
      <sz val="12"/>
      <name val="游ゴシック"/>
      <family val="2"/>
      <charset val="128"/>
      <scheme val="minor"/>
    </font>
    <font>
      <sz val="11"/>
      <name val="游ゴシック"/>
      <family val="3"/>
      <charset val="128"/>
      <scheme val="minor"/>
    </font>
    <font>
      <sz val="9"/>
      <color theme="1"/>
      <name val="游ゴシック"/>
      <family val="2"/>
      <charset val="128"/>
      <scheme val="minor"/>
    </font>
    <font>
      <sz val="10"/>
      <color theme="1"/>
      <name val="游ゴシック"/>
      <family val="2"/>
      <charset val="128"/>
      <scheme val="minor"/>
    </font>
    <font>
      <u/>
      <sz val="11"/>
      <color theme="1"/>
      <name val="游ゴシック"/>
      <family val="3"/>
      <charset val="128"/>
      <scheme val="minor"/>
    </font>
    <font>
      <sz val="11.5"/>
      <color theme="1"/>
      <name val="游ゴシック"/>
      <family val="3"/>
      <charset val="128"/>
      <scheme val="minor"/>
    </font>
    <font>
      <sz val="10.5"/>
      <color theme="1"/>
      <name val="游ゴシック"/>
      <family val="3"/>
      <charset val="128"/>
      <scheme val="minor"/>
    </font>
    <font>
      <sz val="10.5"/>
      <color theme="1"/>
      <name val="游ゴシック"/>
      <family val="2"/>
      <charset val="128"/>
      <scheme val="minor"/>
    </font>
    <font>
      <sz val="10.5"/>
      <color rgb="FFFF0000"/>
      <name val="游ゴシック"/>
      <family val="3"/>
      <charset val="128"/>
      <scheme val="minor"/>
    </font>
    <font>
      <sz val="10"/>
      <color theme="1"/>
      <name val="ＭＳ Ｐゴシック"/>
      <family val="2"/>
      <charset val="128"/>
    </font>
    <font>
      <sz val="11"/>
      <color theme="1"/>
      <name val="ＭＳ 明朝"/>
      <family val="1"/>
      <charset val="128"/>
    </font>
    <font>
      <u/>
      <sz val="11"/>
      <color theme="10"/>
      <name val="游ゴシック"/>
      <family val="2"/>
      <charset val="128"/>
      <scheme val="minor"/>
    </font>
    <font>
      <sz val="10"/>
      <name val="游ゴシック"/>
      <family val="3"/>
      <charset val="128"/>
      <scheme val="minor"/>
    </font>
    <font>
      <sz val="14"/>
      <name val="游ゴシック"/>
      <family val="3"/>
      <charset val="128"/>
      <scheme val="minor"/>
    </font>
    <font>
      <sz val="9"/>
      <color rgb="FF000000"/>
      <name val="ＭＳ 明朝"/>
      <family val="1"/>
      <charset val="128"/>
    </font>
    <font>
      <sz val="12"/>
      <color rgb="FF000000"/>
      <name val="游ゴシック"/>
      <family val="3"/>
      <charset val="128"/>
      <scheme val="minor"/>
    </font>
    <font>
      <sz val="10"/>
      <color rgb="FF000000"/>
      <name val="游ゴシック"/>
      <family val="3"/>
      <charset val="128"/>
      <scheme val="minor"/>
    </font>
    <font>
      <sz val="11"/>
      <color rgb="FF333333"/>
      <name val="游ゴシック"/>
      <family val="3"/>
      <charset val="128"/>
      <scheme val="minor"/>
    </font>
    <font>
      <sz val="11"/>
      <color rgb="FFFF0000"/>
      <name val="游ゴシック"/>
      <family val="2"/>
      <charset val="128"/>
      <scheme val="minor"/>
    </font>
    <font>
      <b/>
      <sz val="16"/>
      <color theme="4"/>
      <name val="游ゴシック"/>
      <family val="3"/>
      <charset val="128"/>
      <scheme val="minor"/>
    </font>
    <font>
      <sz val="11"/>
      <color theme="1"/>
      <name val="游ゴシック"/>
      <family val="2"/>
      <scheme val="minor"/>
    </font>
    <font>
      <sz val="11"/>
      <color theme="1"/>
      <name val="ＭＳ ゴシック"/>
      <family val="2"/>
      <charset val="128"/>
    </font>
    <font>
      <sz val="9"/>
      <name val="游ゴシック"/>
      <family val="3"/>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bottom style="dashed">
        <color auto="1"/>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24" fillId="0" borderId="0">
      <alignment vertical="center"/>
    </xf>
    <xf numFmtId="0" fontId="26" fillId="0" borderId="0" applyNumberFormat="0" applyFill="0" applyBorder="0" applyAlignment="0" applyProtection="0">
      <alignment vertical="center"/>
    </xf>
    <xf numFmtId="0" fontId="35" fillId="0" borderId="0"/>
    <xf numFmtId="0" fontId="24" fillId="0" borderId="0">
      <alignment vertical="center"/>
    </xf>
    <xf numFmtId="0" fontId="1" fillId="0" borderId="0">
      <alignment vertical="center"/>
    </xf>
    <xf numFmtId="38" fontId="1" fillId="0" borderId="0" applyFont="0" applyFill="0" applyBorder="0" applyAlignment="0" applyProtection="0">
      <alignment vertical="center"/>
    </xf>
    <xf numFmtId="0" fontId="24" fillId="0" borderId="0">
      <alignment vertical="center"/>
    </xf>
    <xf numFmtId="0" fontId="24" fillId="0" borderId="0">
      <alignment vertical="center"/>
    </xf>
    <xf numFmtId="0" fontId="35" fillId="0" borderId="0"/>
    <xf numFmtId="0" fontId="36"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18">
    <xf numFmtId="0" fontId="0" fillId="0" borderId="0" xfId="0">
      <alignment vertical="center"/>
    </xf>
    <xf numFmtId="0" fontId="0" fillId="0" borderId="1" xfId="0" applyBorder="1" applyAlignment="1">
      <alignment horizontal="center" vertical="center"/>
    </xf>
    <xf numFmtId="0" fontId="0" fillId="0" borderId="3" xfId="0" applyBorder="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0" fillId="0" borderId="14" xfId="0" applyBorder="1">
      <alignment vertical="center"/>
    </xf>
    <xf numFmtId="0" fontId="0" fillId="0" borderId="13" xfId="0" applyBorder="1">
      <alignment vertical="center"/>
    </xf>
    <xf numFmtId="0" fontId="10" fillId="0" borderId="15" xfId="0" applyFont="1" applyBorder="1">
      <alignment vertical="center"/>
    </xf>
    <xf numFmtId="0" fontId="8" fillId="0" borderId="0" xfId="0" applyFont="1" applyAlignment="1">
      <alignment horizontal="center" vertical="center"/>
    </xf>
    <xf numFmtId="0" fontId="12" fillId="0" borderId="0" xfId="0" applyFont="1">
      <alignment vertical="center"/>
    </xf>
    <xf numFmtId="0" fontId="8" fillId="0" borderId="2"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0" fillId="0" borderId="20" xfId="0" applyBorder="1">
      <alignment vertical="center"/>
    </xf>
    <xf numFmtId="49" fontId="17" fillId="0" borderId="1" xfId="0" applyNumberFormat="1" applyFont="1" applyBorder="1">
      <alignment vertical="center"/>
    </xf>
    <xf numFmtId="0" fontId="7" fillId="0" borderId="14" xfId="0" applyFont="1" applyBorder="1">
      <alignment vertical="center"/>
    </xf>
    <xf numFmtId="0" fontId="11" fillId="0" borderId="13" xfId="0" applyFont="1" applyBorder="1" applyAlignment="1"/>
    <xf numFmtId="0" fontId="11" fillId="0" borderId="13" xfId="0" applyFont="1" applyBorder="1">
      <alignment vertical="center"/>
    </xf>
    <xf numFmtId="0" fontId="7" fillId="0" borderId="20" xfId="0" applyFont="1" applyBorder="1">
      <alignment vertical="center"/>
    </xf>
    <xf numFmtId="0" fontId="8" fillId="0" borderId="0" xfId="0" applyFont="1" applyAlignment="1">
      <alignment horizontal="left" vertical="center"/>
    </xf>
    <xf numFmtId="0" fontId="8" fillId="0" borderId="2" xfId="0" applyFont="1" applyBorder="1" applyAlignment="1">
      <alignment horizontal="center" vertical="center" wrapText="1"/>
    </xf>
    <xf numFmtId="0" fontId="21" fillId="0" borderId="10" xfId="0" applyFont="1" applyBorder="1" applyAlignment="1">
      <alignment horizontal="center" vertical="center"/>
    </xf>
    <xf numFmtId="0" fontId="8" fillId="0" borderId="10" xfId="0" applyFont="1" applyBorder="1" applyAlignment="1">
      <alignment horizontal="center" vertical="center"/>
    </xf>
    <xf numFmtId="0" fontId="5" fillId="0" borderId="1" xfId="0" applyFont="1" applyBorder="1" applyAlignment="1">
      <alignment horizontal="center" vertical="center"/>
    </xf>
    <xf numFmtId="38" fontId="15" fillId="0" borderId="3" xfId="1" applyFont="1" applyFill="1" applyBorder="1">
      <alignment vertical="center"/>
    </xf>
    <xf numFmtId="38" fontId="15" fillId="0" borderId="1" xfId="1" applyFont="1" applyFill="1" applyBorder="1">
      <alignment vertical="center"/>
    </xf>
    <xf numFmtId="38" fontId="14" fillId="0" borderId="31" xfId="1" applyFont="1" applyFill="1" applyBorder="1" applyAlignment="1" applyProtection="1">
      <alignment vertical="center" wrapText="1"/>
      <protection locked="0"/>
    </xf>
    <xf numFmtId="38" fontId="14" fillId="0" borderId="1" xfId="1" applyFont="1" applyFill="1" applyBorder="1">
      <alignment vertical="center"/>
    </xf>
    <xf numFmtId="38" fontId="15" fillId="0" borderId="1" xfId="0" applyNumberFormat="1" applyFont="1" applyBorder="1">
      <alignment vertical="center"/>
    </xf>
    <xf numFmtId="0" fontId="8" fillId="0" borderId="1" xfId="0" applyFont="1" applyBorder="1" applyAlignment="1">
      <alignment horizontal="center" vertical="center"/>
    </xf>
    <xf numFmtId="177" fontId="8" fillId="0" borderId="12" xfId="0" applyNumberFormat="1" applyFont="1" applyBorder="1" applyAlignment="1">
      <alignment horizontal="center" vertical="center"/>
    </xf>
    <xf numFmtId="176" fontId="14" fillId="0" borderId="1"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38" fontId="14" fillId="0" borderId="1" xfId="1" applyFont="1" applyFill="1" applyBorder="1" applyAlignment="1" applyProtection="1">
      <alignment horizontal="center" vertical="center" shrinkToFit="1"/>
      <protection locked="0"/>
    </xf>
    <xf numFmtId="0" fontId="14" fillId="0" borderId="3" xfId="0" applyFont="1" applyBorder="1" applyAlignment="1" applyProtection="1">
      <alignment horizontal="right" vertical="center"/>
      <protection locked="0"/>
    </xf>
    <xf numFmtId="38" fontId="15" fillId="0" borderId="3" xfId="1" applyFont="1" applyFill="1" applyBorder="1" applyProtection="1">
      <alignment vertical="center"/>
      <protection locked="0"/>
    </xf>
    <xf numFmtId="0" fontId="25" fillId="0" borderId="0" xfId="2" applyFont="1" applyAlignment="1">
      <alignment vertical="top" wrapText="1"/>
    </xf>
    <xf numFmtId="0" fontId="8" fillId="0" borderId="0" xfId="0" applyFont="1" applyAlignment="1" applyProtection="1">
      <alignment vertical="center" shrinkToFit="1"/>
      <protection locked="0"/>
    </xf>
    <xf numFmtId="0" fontId="15" fillId="0" borderId="0" xfId="0" applyFont="1" applyProtection="1">
      <alignment vertical="center"/>
      <protection locked="0"/>
    </xf>
    <xf numFmtId="0" fontId="14" fillId="0" borderId="0" xfId="0" applyFont="1" applyAlignment="1" applyProtection="1">
      <alignment vertical="center" shrinkToFit="1"/>
      <protection locked="0"/>
    </xf>
    <xf numFmtId="38" fontId="8" fillId="0" borderId="0" xfId="0" applyNumberFormat="1" applyFont="1">
      <alignment vertical="center"/>
    </xf>
    <xf numFmtId="0" fontId="8" fillId="0" borderId="0" xfId="0" applyFont="1" applyProtection="1">
      <alignment vertical="center"/>
      <protection locked="0"/>
    </xf>
    <xf numFmtId="0" fontId="9" fillId="0" borderId="0" xfId="0" applyFont="1" applyProtection="1">
      <alignment vertical="center"/>
      <protection locked="0"/>
    </xf>
    <xf numFmtId="0" fontId="8" fillId="0" borderId="34" xfId="0" applyFont="1" applyBorder="1" applyAlignment="1" applyProtection="1">
      <alignment vertical="center" shrinkToFit="1"/>
      <protection locked="0"/>
    </xf>
    <xf numFmtId="0" fontId="10" fillId="0" borderId="18" xfId="0" applyFont="1" applyBorder="1">
      <alignment vertical="center"/>
    </xf>
    <xf numFmtId="0" fontId="6" fillId="0" borderId="19" xfId="0" applyFont="1" applyBorder="1">
      <alignment vertical="center"/>
    </xf>
    <xf numFmtId="0" fontId="5" fillId="0" borderId="35" xfId="0" applyFont="1" applyBorder="1" applyAlignment="1">
      <alignment horizontal="right" vertical="center"/>
    </xf>
    <xf numFmtId="49" fontId="8" fillId="0" borderId="1" xfId="0" applyNumberFormat="1" applyFont="1" applyBorder="1" applyAlignment="1">
      <alignment horizontal="center" vertical="center" textRotation="255"/>
    </xf>
    <xf numFmtId="0" fontId="29" fillId="0" borderId="0" xfId="0" applyFont="1">
      <alignment vertical="center"/>
    </xf>
    <xf numFmtId="0" fontId="31" fillId="0" borderId="0" xfId="0" applyFont="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xf>
    <xf numFmtId="0" fontId="0" fillId="0" borderId="28" xfId="0" applyBorder="1" applyAlignment="1">
      <alignment vertical="center" wrapText="1"/>
    </xf>
    <xf numFmtId="0" fontId="0" fillId="0" borderId="27" xfId="0" applyBorder="1" applyAlignment="1">
      <alignment vertical="center" wrapText="1"/>
    </xf>
    <xf numFmtId="0" fontId="10" fillId="0" borderId="36" xfId="0" applyFont="1" applyBorder="1">
      <alignment vertical="center"/>
    </xf>
    <xf numFmtId="0" fontId="15" fillId="0" borderId="27" xfId="0" applyFont="1" applyBorder="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22" fillId="0" borderId="2" xfId="0" applyFont="1" applyBorder="1" applyAlignment="1">
      <alignment horizontal="center" vertical="center"/>
    </xf>
    <xf numFmtId="38" fontId="32" fillId="0" borderId="0" xfId="1" applyFont="1">
      <alignment vertical="center"/>
    </xf>
    <xf numFmtId="0" fontId="10" fillId="0" borderId="21" xfId="0" applyFont="1" applyBorder="1">
      <alignment vertical="center"/>
    </xf>
    <xf numFmtId="0" fontId="33" fillId="0" borderId="13" xfId="0" applyFont="1" applyBorder="1">
      <alignment vertical="center"/>
    </xf>
    <xf numFmtId="0" fontId="8" fillId="0" borderId="0" xfId="0" applyFont="1" applyAlignment="1">
      <alignment vertical="center" wrapText="1"/>
    </xf>
    <xf numFmtId="0" fontId="12" fillId="0" borderId="22"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5" fillId="0" borderId="3" xfId="0" applyFont="1" applyBorder="1">
      <alignment vertical="center"/>
    </xf>
    <xf numFmtId="176" fontId="12"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38" fontId="13" fillId="0" borderId="1" xfId="1" applyFont="1" applyFill="1" applyBorder="1">
      <alignment vertical="center"/>
    </xf>
    <xf numFmtId="0" fontId="34" fillId="0" borderId="0" xfId="0" applyFont="1">
      <alignment vertical="center"/>
    </xf>
    <xf numFmtId="0" fontId="21" fillId="0" borderId="2" xfId="0" applyFont="1" applyBorder="1" applyAlignment="1">
      <alignment horizontal="center" vertical="center"/>
    </xf>
    <xf numFmtId="0" fontId="22" fillId="0" borderId="2" xfId="0" applyFont="1" applyBorder="1" applyAlignment="1">
      <alignment horizontal="center" vertical="center" wrapText="1"/>
    </xf>
    <xf numFmtId="38" fontId="7" fillId="0" borderId="0" xfId="1" applyFont="1" applyFill="1">
      <alignment vertical="center"/>
    </xf>
    <xf numFmtId="0" fontId="5" fillId="0" borderId="0" xfId="0" applyFont="1" applyAlignment="1">
      <alignment horizontal="center" vertical="center"/>
    </xf>
    <xf numFmtId="0" fontId="30" fillId="0" borderId="0" xfId="0" applyFont="1">
      <alignment vertical="center"/>
    </xf>
    <xf numFmtId="0" fontId="33" fillId="0" borderId="14" xfId="0" applyFont="1" applyBorder="1" applyAlignment="1"/>
    <xf numFmtId="0" fontId="3" fillId="0" borderId="27" xfId="0" applyFont="1" applyBorder="1" applyAlignment="1">
      <alignment vertical="center" wrapText="1"/>
    </xf>
    <xf numFmtId="38" fontId="15" fillId="0" borderId="1" xfId="1" applyFont="1" applyFill="1" applyBorder="1" applyAlignment="1">
      <alignment horizontal="center" vertical="center"/>
    </xf>
    <xf numFmtId="0" fontId="3" fillId="0" borderId="3" xfId="0" applyFont="1" applyBorder="1" applyAlignment="1">
      <alignment vertical="center" wrapText="1"/>
    </xf>
    <xf numFmtId="0" fontId="16" fillId="0" borderId="0" xfId="0" applyFont="1">
      <alignment vertical="center"/>
    </xf>
    <xf numFmtId="0" fontId="16" fillId="0" borderId="1" xfId="0" applyFont="1" applyBorder="1" applyAlignment="1">
      <alignment horizontal="center" vertical="center"/>
    </xf>
    <xf numFmtId="0" fontId="16" fillId="0" borderId="14" xfId="0" applyFont="1" applyBorder="1">
      <alignment vertical="center"/>
    </xf>
    <xf numFmtId="0" fontId="16" fillId="0" borderId="13" xfId="0" applyFont="1" applyBorder="1">
      <alignment vertical="center"/>
    </xf>
    <xf numFmtId="0" fontId="16" fillId="0" borderId="3" xfId="0" applyFont="1" applyBorder="1">
      <alignment vertical="center"/>
    </xf>
    <xf numFmtId="0" fontId="37" fillId="0" borderId="13" xfId="0" applyFont="1" applyBorder="1">
      <alignment vertical="center"/>
    </xf>
    <xf numFmtId="0" fontId="37" fillId="0" borderId="15" xfId="0" applyFont="1" applyBorder="1">
      <alignment vertical="center"/>
    </xf>
    <xf numFmtId="0" fontId="16" fillId="0" borderId="28" xfId="0" applyFont="1" applyBorder="1" applyAlignment="1">
      <alignment vertical="center" wrapText="1"/>
    </xf>
    <xf numFmtId="0" fontId="27" fillId="0" borderId="15" xfId="0" applyFont="1" applyBorder="1">
      <alignment vertical="center"/>
    </xf>
    <xf numFmtId="0" fontId="27" fillId="0" borderId="13" xfId="0" applyFont="1" applyBorder="1">
      <alignment vertical="center"/>
    </xf>
    <xf numFmtId="0" fontId="16" fillId="0" borderId="27" xfId="0" applyFont="1" applyBorder="1" applyAlignment="1">
      <alignment vertical="center" wrapText="1"/>
    </xf>
    <xf numFmtId="0" fontId="16" fillId="0" borderId="21" xfId="0" applyFont="1" applyBorder="1">
      <alignment vertical="center"/>
    </xf>
    <xf numFmtId="0" fontId="16" fillId="0" borderId="20" xfId="0" applyFont="1" applyBorder="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49" fontId="14" fillId="0" borderId="3" xfId="0" applyNumberFormat="1" applyFont="1" applyBorder="1" applyAlignment="1" applyProtection="1">
      <alignment horizontal="left" vertical="center" indent="1" shrinkToFit="1"/>
      <protection locked="0"/>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20" fillId="0" borderId="10" xfId="0" applyFont="1" applyBorder="1" applyAlignment="1">
      <alignment horizontal="left" vertical="center" wrapText="1"/>
    </xf>
    <xf numFmtId="0" fontId="20" fillId="0" borderId="12" xfId="0" applyFont="1" applyBorder="1" applyAlignment="1">
      <alignment horizontal="left" vertical="center" wrapText="1"/>
    </xf>
    <xf numFmtId="0" fontId="8" fillId="0" borderId="2" xfId="0" applyFont="1" applyBorder="1" applyAlignment="1">
      <alignment horizontal="center" vertical="center" wrapText="1"/>
    </xf>
    <xf numFmtId="0" fontId="5" fillId="0" borderId="1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4" fillId="0" borderId="1" xfId="0" applyFont="1" applyBorder="1" applyAlignment="1" applyProtection="1">
      <alignment horizontal="left" vertical="center" indent="1" shrinkToFit="1"/>
      <protection locked="0"/>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1" fillId="0" borderId="0" xfId="0" applyFont="1" applyAlignment="1">
      <alignment horizontal="left" vertical="center"/>
    </xf>
    <xf numFmtId="38" fontId="15" fillId="0" borderId="10" xfId="0" applyNumberFormat="1" applyFont="1" applyBorder="1" applyAlignment="1">
      <alignment horizontal="center" vertical="center"/>
    </xf>
    <xf numFmtId="38" fontId="15" fillId="0" borderId="11" xfId="0" applyNumberFormat="1" applyFont="1" applyBorder="1" applyAlignment="1">
      <alignment horizontal="center" vertical="center"/>
    </xf>
    <xf numFmtId="38" fontId="15" fillId="0" borderId="12" xfId="0" applyNumberFormat="1" applyFont="1" applyBorder="1" applyAlignment="1">
      <alignment horizontal="center" vertical="center"/>
    </xf>
    <xf numFmtId="0" fontId="8" fillId="0" borderId="0" xfId="0" applyFont="1" applyAlignment="1">
      <alignment horizontal="left" vertical="center"/>
    </xf>
    <xf numFmtId="0" fontId="14" fillId="0" borderId="3"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4" fillId="0" borderId="22" xfId="0" applyFont="1" applyBorder="1" applyAlignment="1">
      <alignment horizontal="left" vertical="center"/>
    </xf>
    <xf numFmtId="0" fontId="0" fillId="0" borderId="22" xfId="0"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15" fillId="0" borderId="22"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left" vertical="center" indent="1"/>
    </xf>
    <xf numFmtId="0" fontId="5" fillId="0" borderId="3" xfId="0" applyFont="1" applyBorder="1" applyAlignment="1">
      <alignment horizontal="center" vertical="center"/>
    </xf>
    <xf numFmtId="0" fontId="8" fillId="0" borderId="10"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8" fillId="0" borderId="12" xfId="0" applyFont="1" applyBorder="1" applyAlignment="1" applyProtection="1">
      <alignment horizontal="left" vertical="center" shrinkToFit="1"/>
      <protection locked="0"/>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pplyProtection="1">
      <alignment horizontal="left" vertical="center" shrinkToFit="1"/>
      <protection locked="0"/>
    </xf>
    <xf numFmtId="0" fontId="8" fillId="0" borderId="34" xfId="0" applyFont="1" applyBorder="1" applyAlignment="1" applyProtection="1">
      <alignment horizontal="left" vertical="center" indent="1" shrinkToFit="1"/>
      <protection locked="0"/>
    </xf>
    <xf numFmtId="0" fontId="8" fillId="0" borderId="34" xfId="0" applyFont="1" applyBorder="1" applyAlignment="1" applyProtection="1">
      <alignment horizontal="left" vertical="center" indent="2" shrinkToFit="1"/>
      <protection locked="0"/>
    </xf>
    <xf numFmtId="0" fontId="8" fillId="0" borderId="0" xfId="0" applyFont="1" applyAlignment="1">
      <alignment horizontal="left" vertical="center" wrapText="1" indent="1"/>
    </xf>
    <xf numFmtId="0" fontId="15" fillId="0" borderId="10"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 fillId="0" borderId="33" xfId="0" applyFont="1" applyBorder="1" applyAlignment="1">
      <alignment horizontal="center" vertical="center" shrinkToFi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5"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6" fontId="14" fillId="0" borderId="10" xfId="0" applyNumberFormat="1" applyFont="1" applyBorder="1" applyAlignment="1" applyProtection="1">
      <alignment horizontal="center" vertical="center"/>
      <protection locked="0"/>
    </xf>
    <xf numFmtId="176" fontId="14" fillId="0" borderId="12" xfId="0" applyNumberFormat="1" applyFont="1" applyBorder="1" applyAlignment="1" applyProtection="1">
      <alignment horizontal="center" vertical="center"/>
      <protection locked="0"/>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8" fillId="0" borderId="1" xfId="0" applyFont="1" applyBorder="1" applyAlignment="1">
      <alignment horizontal="left"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4" fillId="0" borderId="14" xfId="0" applyNumberFormat="1" applyFont="1" applyBorder="1" applyAlignment="1">
      <alignment horizontal="center" vertical="center" textRotation="255"/>
    </xf>
    <xf numFmtId="49" fontId="4" fillId="0" borderId="3" xfId="0" applyNumberFormat="1" applyFont="1" applyBorder="1" applyAlignment="1">
      <alignment horizontal="center" vertical="center" textRotation="255"/>
    </xf>
    <xf numFmtId="0" fontId="20" fillId="0" borderId="11" xfId="0" applyFont="1" applyBorder="1" applyAlignment="1">
      <alignment horizontal="left" vertical="center" wrapText="1"/>
    </xf>
    <xf numFmtId="0" fontId="3" fillId="0" borderId="1" xfId="0" applyFont="1" applyBorder="1" applyAlignment="1">
      <alignment horizontal="left" vertical="center" wrapText="1"/>
    </xf>
    <xf numFmtId="176" fontId="27" fillId="0" borderId="11" xfId="0" applyNumberFormat="1" applyFont="1" applyBorder="1" applyAlignment="1" applyProtection="1">
      <alignment horizontal="center" vertical="center"/>
      <protection locked="0"/>
    </xf>
    <xf numFmtId="176" fontId="27" fillId="0" borderId="12" xfId="0" applyNumberFormat="1" applyFont="1" applyBorder="1" applyAlignment="1" applyProtection="1">
      <alignment horizontal="center" vertical="center"/>
      <protection locked="0"/>
    </xf>
    <xf numFmtId="38" fontId="27" fillId="0" borderId="25" xfId="1" applyFont="1" applyFill="1" applyBorder="1" applyAlignment="1">
      <alignment horizontal="left" vertical="top"/>
    </xf>
    <xf numFmtId="38" fontId="27" fillId="0" borderId="26" xfId="1" applyFont="1" applyFill="1" applyBorder="1" applyAlignment="1">
      <alignment horizontal="left" vertical="top"/>
    </xf>
    <xf numFmtId="38" fontId="27" fillId="0" borderId="27" xfId="1" applyFont="1" applyFill="1" applyBorder="1" applyAlignment="1">
      <alignment horizontal="left" vertical="top"/>
    </xf>
    <xf numFmtId="38" fontId="27" fillId="0" borderId="30" xfId="1" applyFont="1" applyFill="1" applyBorder="1" applyAlignment="1">
      <alignment horizontal="left" vertical="top"/>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5" fillId="0" borderId="0" xfId="0" applyFont="1" applyAlignment="1">
      <alignment horizontal="left" vertical="center"/>
    </xf>
    <xf numFmtId="176" fontId="14" fillId="0" borderId="11" xfId="0" applyNumberFormat="1" applyFont="1" applyBorder="1" applyAlignment="1" applyProtection="1">
      <alignment horizontal="center" vertical="center"/>
      <protection locked="0"/>
    </xf>
    <xf numFmtId="38" fontId="14" fillId="0" borderId="10" xfId="0" applyNumberFormat="1" applyFont="1" applyBorder="1" applyAlignment="1">
      <alignment horizontal="center" vertical="center"/>
    </xf>
    <xf numFmtId="38" fontId="14" fillId="0" borderId="11" xfId="0" applyNumberFormat="1" applyFont="1" applyBorder="1" applyAlignment="1">
      <alignment horizontal="center" vertical="center"/>
    </xf>
    <xf numFmtId="38" fontId="14" fillId="0" borderId="12" xfId="0" applyNumberFormat="1" applyFont="1" applyBorder="1" applyAlignment="1">
      <alignment horizontal="center" vertical="center"/>
    </xf>
    <xf numFmtId="0" fontId="12" fillId="0" borderId="0" xfId="0" applyFont="1" applyAlignment="1" applyProtection="1">
      <alignment horizontal="left" vertical="top" wrapText="1"/>
      <protection locked="0"/>
    </xf>
    <xf numFmtId="0" fontId="12" fillId="0" borderId="29" xfId="0" applyFont="1" applyBorder="1" applyAlignment="1" applyProtection="1">
      <alignment horizontal="left" vertical="top" wrapText="1"/>
      <protection locked="0"/>
    </xf>
    <xf numFmtId="0" fontId="12" fillId="0" borderId="10" xfId="0" applyFont="1" applyBorder="1" applyAlignment="1" applyProtection="1">
      <alignment horizontal="left" vertical="center" shrinkToFi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12" xfId="0" applyBorder="1" applyAlignment="1">
      <alignment horizontal="center" vertical="center" wrapText="1"/>
    </xf>
    <xf numFmtId="0" fontId="12" fillId="0" borderId="22"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3" fillId="0" borderId="25" xfId="0" applyFont="1" applyBorder="1" applyAlignment="1" applyProtection="1">
      <alignment horizontal="center" vertical="top" wrapText="1"/>
      <protection locked="0"/>
    </xf>
    <xf numFmtId="0" fontId="12" fillId="0" borderId="22" xfId="0" applyFont="1" applyBorder="1" applyAlignment="1" applyProtection="1">
      <alignment horizontal="center" vertical="top" wrapText="1"/>
      <protection locked="0"/>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0" xfId="0" applyFont="1" applyAlignment="1">
      <alignment horizontal="left"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2" fillId="0" borderId="34" xfId="0" applyFont="1" applyBorder="1" applyAlignment="1" applyProtection="1">
      <alignment horizontal="left" vertical="center" indent="1" shrinkToFit="1"/>
      <protection locked="0"/>
    </xf>
    <xf numFmtId="0" fontId="20" fillId="0" borderId="25"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0" fillId="0" borderId="3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27" xfId="0" applyFont="1" applyBorder="1" applyAlignment="1">
      <alignment horizontal="center" vertical="center"/>
    </xf>
    <xf numFmtId="0" fontId="21" fillId="0" borderId="30" xfId="0" applyFont="1" applyBorder="1" applyAlignment="1">
      <alignment horizontal="center" vertical="center"/>
    </xf>
    <xf numFmtId="0" fontId="3" fillId="0" borderId="22" xfId="0" applyFont="1" applyBorder="1" applyAlignment="1">
      <alignment horizontal="left" vertical="center"/>
    </xf>
    <xf numFmtId="0" fontId="3" fillId="0" borderId="26" xfId="0" applyFont="1" applyBorder="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2" fillId="0" borderId="35" xfId="0" applyFont="1" applyBorder="1" applyAlignment="1">
      <alignment horizontal="center" vertical="center"/>
    </xf>
    <xf numFmtId="0" fontId="8" fillId="0" borderId="35" xfId="0" applyFont="1" applyBorder="1" applyAlignment="1">
      <alignment horizontal="center" vertical="center"/>
    </xf>
    <xf numFmtId="0" fontId="7" fillId="0" borderId="35" xfId="0" applyFont="1" applyBorder="1" applyAlignment="1">
      <alignment horizontal="left" vertical="center" wrapText="1"/>
    </xf>
    <xf numFmtId="49" fontId="8" fillId="0" borderId="14" xfId="0" applyNumberFormat="1" applyFont="1" applyBorder="1" applyAlignment="1">
      <alignment horizontal="center" vertical="center" textRotation="255"/>
    </xf>
    <xf numFmtId="49" fontId="8" fillId="0" borderId="3" xfId="0" applyNumberFormat="1" applyFont="1" applyBorder="1" applyAlignment="1">
      <alignment horizontal="center" vertical="center" textRotation="255"/>
    </xf>
    <xf numFmtId="0" fontId="0" fillId="0" borderId="10" xfId="0"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2" fillId="0" borderId="28" xfId="0" applyFont="1" applyBorder="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8" fillId="0" borderId="0" xfId="0" applyFont="1" applyAlignment="1">
      <alignment horizontal="left" vertical="top" wrapText="1"/>
    </xf>
    <xf numFmtId="0" fontId="7" fillId="0" borderId="0" xfId="0" applyFont="1" applyAlignment="1">
      <alignment horizontal="left" vertical="center" wrapText="1"/>
    </xf>
    <xf numFmtId="0" fontId="30" fillId="0" borderId="0" xfId="0" applyFont="1" applyAlignment="1">
      <alignment horizontal="left" vertical="center"/>
    </xf>
    <xf numFmtId="0" fontId="16" fillId="0" borderId="25" xfId="0" applyFont="1" applyBorder="1" applyAlignment="1">
      <alignment horizontal="center" vertical="center"/>
    </xf>
    <xf numFmtId="0" fontId="16" fillId="0" borderId="22"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16" fillId="0" borderId="2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30" xfId="0" applyFont="1" applyBorder="1" applyAlignment="1">
      <alignment horizontal="center" vertical="center"/>
    </xf>
    <xf numFmtId="0" fontId="16" fillId="0" borderId="25" xfId="0" applyFont="1" applyBorder="1" applyAlignment="1">
      <alignment horizontal="left" vertical="center" wrapText="1"/>
    </xf>
    <xf numFmtId="0" fontId="16" fillId="0" borderId="22" xfId="0" applyFont="1" applyBorder="1" applyAlignment="1">
      <alignment horizontal="left" vertical="center" wrapText="1"/>
    </xf>
    <xf numFmtId="0" fontId="16" fillId="0" borderId="26" xfId="0" applyFont="1" applyBorder="1" applyAlignment="1">
      <alignment horizontal="left" vertical="center" wrapText="1"/>
    </xf>
    <xf numFmtId="0" fontId="16" fillId="0" borderId="28" xfId="0"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7" xfId="0" applyFont="1" applyBorder="1" applyAlignment="1">
      <alignment horizontal="left" vertical="center" wrapText="1"/>
    </xf>
    <xf numFmtId="0" fontId="16" fillId="0" borderId="30" xfId="0" applyFont="1" applyBorder="1" applyAlignment="1">
      <alignment horizontal="left" vertical="center" wrapText="1"/>
    </xf>
    <xf numFmtId="0" fontId="16" fillId="0" borderId="1" xfId="0" applyFont="1" applyBorder="1" applyAlignment="1">
      <alignment horizontal="center" vertical="center"/>
    </xf>
    <xf numFmtId="0" fontId="27" fillId="0" borderId="2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0" xfId="0" applyFont="1" applyAlignment="1">
      <alignment horizontal="center" vertical="center" wrapText="1"/>
    </xf>
    <xf numFmtId="0" fontId="27" fillId="0" borderId="2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0" xfId="0" applyFont="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left" vertical="top"/>
    </xf>
    <xf numFmtId="0" fontId="10" fillId="0" borderId="16" xfId="0" applyFont="1" applyBorder="1" applyAlignment="1">
      <alignment horizontal="left" vertical="top"/>
    </xf>
    <xf numFmtId="0" fontId="10" fillId="0" borderId="17" xfId="0" applyFont="1" applyBorder="1" applyAlignment="1">
      <alignment horizontal="left" vertical="top"/>
    </xf>
    <xf numFmtId="0" fontId="18" fillId="0" borderId="2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0" xfId="0" applyFont="1" applyAlignment="1">
      <alignment horizontal="center" vertical="center" wrapText="1"/>
    </xf>
    <xf numFmtId="0" fontId="18" fillId="0" borderId="29"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25" xfId="0" applyBorder="1" applyAlignment="1">
      <alignment horizontal="left" vertical="center" wrapText="1"/>
    </xf>
    <xf numFmtId="0" fontId="0" fillId="0" borderId="22"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30" xfId="0" applyBorder="1" applyAlignment="1">
      <alignment horizontal="left" vertical="center" wrapText="1"/>
    </xf>
  </cellXfs>
  <cellStyles count="16">
    <cellStyle name="ハイパーリンク" xfId="3" builtinId="8" hidden="1"/>
    <cellStyle name="桁区切り" xfId="1" builtinId="6"/>
    <cellStyle name="桁区切り 2" xfId="7" xr:uid="{B1355252-E5DD-4168-9EBA-61CEC12EA42D}"/>
    <cellStyle name="桁区切り 2 2" xfId="13" xr:uid="{1A452DFE-464E-4D67-9B55-8C44212179D9}"/>
    <cellStyle name="桁区切り 2 3" xfId="15" xr:uid="{B5ADA8AB-7EE5-4EBF-9601-65FFE7B8C920}"/>
    <cellStyle name="標準" xfId="0" builtinId="0"/>
    <cellStyle name="標準 2" xfId="2" xr:uid="{2E5157FE-0254-4343-88DF-BFD0E5E203C2}"/>
    <cellStyle name="標準 2 2" xfId="10" xr:uid="{70CB7F67-748A-4C80-9421-45B05752D57F}"/>
    <cellStyle name="標準 3" xfId="5" xr:uid="{762B2F09-F55D-45AC-87B9-9C4C90E938BE}"/>
    <cellStyle name="標準 3 2" xfId="9" xr:uid="{054E8A96-8297-4AF6-9184-B080DE8873DA}"/>
    <cellStyle name="標準 4" xfId="6" xr:uid="{E254CAB8-C7B6-4390-B71C-78AA54380B69}"/>
    <cellStyle name="標準 4 2" xfId="12" xr:uid="{FD88A485-7C10-4A28-9583-D29B5CF5CFCD}"/>
    <cellStyle name="標準 4 3" xfId="14" xr:uid="{88A93552-707B-4A86-9FA5-800BF8C1B047}"/>
    <cellStyle name="標準 5" xfId="8" xr:uid="{639D2EA4-870E-4892-9867-375298DDE7EF}"/>
    <cellStyle name="標準 6" xfId="11" xr:uid="{500F94DC-3BC6-4286-8C30-5256FB75415C}"/>
    <cellStyle name="標準 7" xfId="4" xr:uid="{BF5D40B6-9987-4899-B102-3387D9A37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38100</xdr:colOff>
      <xdr:row>51</xdr:row>
      <xdr:rowOff>72887</xdr:rowOff>
    </xdr:from>
    <xdr:to>
      <xdr:col>6</xdr:col>
      <xdr:colOff>304800</xdr:colOff>
      <xdr:row>51</xdr:row>
      <xdr:rowOff>76200</xdr:rowOff>
    </xdr:to>
    <xdr:cxnSp macro="">
      <xdr:nvCxnSpPr>
        <xdr:cNvPr id="2" name="直線矢印コネクタ 1">
          <a:extLst>
            <a:ext uri="{FF2B5EF4-FFF2-40B4-BE49-F238E27FC236}">
              <a16:creationId xmlns:a16="http://schemas.microsoft.com/office/drawing/2014/main" id="{EB3E95CA-8D0B-4186-98A2-4467C923FE64}"/>
            </a:ext>
          </a:extLst>
        </xdr:cNvPr>
        <xdr:cNvCxnSpPr/>
      </xdr:nvCxnSpPr>
      <xdr:spPr>
        <a:xfrm flipH="1">
          <a:off x="2900570" y="15750209"/>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51</xdr:row>
      <xdr:rowOff>72887</xdr:rowOff>
    </xdr:from>
    <xdr:to>
      <xdr:col>6</xdr:col>
      <xdr:colOff>304800</xdr:colOff>
      <xdr:row>51</xdr:row>
      <xdr:rowOff>76200</xdr:rowOff>
    </xdr:to>
    <xdr:cxnSp macro="">
      <xdr:nvCxnSpPr>
        <xdr:cNvPr id="2" name="直線矢印コネクタ 1">
          <a:extLst>
            <a:ext uri="{FF2B5EF4-FFF2-40B4-BE49-F238E27FC236}">
              <a16:creationId xmlns:a16="http://schemas.microsoft.com/office/drawing/2014/main" id="{8642CB30-8E53-45A3-965D-9FAED6737586}"/>
            </a:ext>
          </a:extLst>
        </xdr:cNvPr>
        <xdr:cNvCxnSpPr/>
      </xdr:nvCxnSpPr>
      <xdr:spPr>
        <a:xfrm flipH="1">
          <a:off x="2895600" y="1574722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38100</xdr:colOff>
      <xdr:row>51</xdr:row>
      <xdr:rowOff>72887</xdr:rowOff>
    </xdr:from>
    <xdr:to>
      <xdr:col>6</xdr:col>
      <xdr:colOff>304800</xdr:colOff>
      <xdr:row>51</xdr:row>
      <xdr:rowOff>76200</xdr:rowOff>
    </xdr:to>
    <xdr:cxnSp macro="">
      <xdr:nvCxnSpPr>
        <xdr:cNvPr id="3" name="直線矢印コネクタ 2">
          <a:extLst>
            <a:ext uri="{FF2B5EF4-FFF2-40B4-BE49-F238E27FC236}">
              <a16:creationId xmlns:a16="http://schemas.microsoft.com/office/drawing/2014/main" id="{5D6CD9D0-43AD-4622-A339-1F27D8934FBF}"/>
            </a:ext>
          </a:extLst>
        </xdr:cNvPr>
        <xdr:cNvCxnSpPr/>
      </xdr:nvCxnSpPr>
      <xdr:spPr>
        <a:xfrm flipH="1">
          <a:off x="2905125" y="1594153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51</xdr:row>
      <xdr:rowOff>72887</xdr:rowOff>
    </xdr:from>
    <xdr:to>
      <xdr:col>6</xdr:col>
      <xdr:colOff>304800</xdr:colOff>
      <xdr:row>51</xdr:row>
      <xdr:rowOff>76200</xdr:rowOff>
    </xdr:to>
    <xdr:cxnSp macro="">
      <xdr:nvCxnSpPr>
        <xdr:cNvPr id="3" name="直線矢印コネクタ 2">
          <a:extLst>
            <a:ext uri="{FF2B5EF4-FFF2-40B4-BE49-F238E27FC236}">
              <a16:creationId xmlns:a16="http://schemas.microsoft.com/office/drawing/2014/main" id="{095FF2B5-759D-44BB-AA8D-7A091F76FB38}"/>
            </a:ext>
          </a:extLst>
        </xdr:cNvPr>
        <xdr:cNvCxnSpPr/>
      </xdr:nvCxnSpPr>
      <xdr:spPr>
        <a:xfrm flipH="1">
          <a:off x="2905125" y="1594153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xdr:colOff>
      <xdr:row>60</xdr:row>
      <xdr:rowOff>72887</xdr:rowOff>
    </xdr:from>
    <xdr:to>
      <xdr:col>5</xdr:col>
      <xdr:colOff>304800</xdr:colOff>
      <xdr:row>60</xdr:row>
      <xdr:rowOff>76200</xdr:rowOff>
    </xdr:to>
    <xdr:cxnSp macro="">
      <xdr:nvCxnSpPr>
        <xdr:cNvPr id="2" name="直線矢印コネクタ 1">
          <a:extLst>
            <a:ext uri="{FF2B5EF4-FFF2-40B4-BE49-F238E27FC236}">
              <a16:creationId xmlns:a16="http://schemas.microsoft.com/office/drawing/2014/main" id="{96710805-062D-4706-A939-DE78B99578E6}"/>
            </a:ext>
          </a:extLst>
        </xdr:cNvPr>
        <xdr:cNvCxnSpPr/>
      </xdr:nvCxnSpPr>
      <xdr:spPr>
        <a:xfrm flipH="1">
          <a:off x="2905125" y="1594153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257175</xdr:colOff>
      <xdr:row>0</xdr:row>
      <xdr:rowOff>95250</xdr:rowOff>
    </xdr:from>
    <xdr:to>
      <xdr:col>9</xdr:col>
      <xdr:colOff>315364</xdr:colOff>
      <xdr:row>2</xdr:row>
      <xdr:rowOff>142874</xdr:rowOff>
    </xdr:to>
    <xdr:sp macro="" textlink="">
      <xdr:nvSpPr>
        <xdr:cNvPr id="4" name="吹き出し: 角を丸めた四角形 3">
          <a:extLst>
            <a:ext uri="{FF2B5EF4-FFF2-40B4-BE49-F238E27FC236}">
              <a16:creationId xmlns:a16="http://schemas.microsoft.com/office/drawing/2014/main" id="{5551EBD6-A7FD-4399-B4A2-E3CF017580B9}"/>
            </a:ext>
          </a:extLst>
        </xdr:cNvPr>
        <xdr:cNvSpPr/>
      </xdr:nvSpPr>
      <xdr:spPr>
        <a:xfrm>
          <a:off x="4381500" y="95250"/>
          <a:ext cx="2287039" cy="542924"/>
        </a:xfrm>
        <a:prstGeom prst="wedgeRoundRectCallout">
          <a:avLst>
            <a:gd name="adj1" fmla="val 18109"/>
            <a:gd name="adj2" fmla="val 57755"/>
            <a:gd name="adj3" fmla="val 16667"/>
          </a:avLst>
        </a:prstGeom>
        <a:no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各団体で管理している文書番号。</a:t>
          </a:r>
          <a:endParaRPr kumimoji="1" lang="en-US" altLang="ja-JP" sz="1100" b="1">
            <a:solidFill>
              <a:schemeClr val="accent1"/>
            </a:solidFill>
          </a:endParaRPr>
        </a:p>
        <a:p>
          <a:pPr algn="l"/>
          <a:r>
            <a:rPr kumimoji="1" lang="ja-JP" altLang="en-US" sz="1100" b="1">
              <a:solidFill>
                <a:schemeClr val="accent1"/>
              </a:solidFill>
            </a:rPr>
            <a:t>特に規定がなければ「第</a:t>
          </a:r>
          <a:r>
            <a:rPr kumimoji="1" lang="en-US" altLang="ja-JP" sz="1100" b="1">
              <a:solidFill>
                <a:schemeClr val="accent1"/>
              </a:solidFill>
            </a:rPr>
            <a:t>1</a:t>
          </a:r>
          <a:r>
            <a:rPr kumimoji="1" lang="ja-JP" altLang="en-US" sz="1100" b="1">
              <a:solidFill>
                <a:schemeClr val="accent1"/>
              </a:solidFill>
            </a:rPr>
            <a:t>号」。</a:t>
          </a:r>
        </a:p>
      </xdr:txBody>
    </xdr:sp>
    <xdr:clientData/>
  </xdr:twoCellAnchor>
  <xdr:twoCellAnchor>
    <xdr:from>
      <xdr:col>0</xdr:col>
      <xdr:colOff>0</xdr:colOff>
      <xdr:row>2</xdr:row>
      <xdr:rowOff>47625</xdr:rowOff>
    </xdr:from>
    <xdr:to>
      <xdr:col>7</xdr:col>
      <xdr:colOff>142874</xdr:colOff>
      <xdr:row>4</xdr:row>
      <xdr:rowOff>96115</xdr:rowOff>
    </xdr:to>
    <xdr:sp macro="" textlink="">
      <xdr:nvSpPr>
        <xdr:cNvPr id="5" name="吹き出し: 角を丸めた四角形 4">
          <a:extLst>
            <a:ext uri="{FF2B5EF4-FFF2-40B4-BE49-F238E27FC236}">
              <a16:creationId xmlns:a16="http://schemas.microsoft.com/office/drawing/2014/main" id="{F3EF9D49-0BE9-4D8C-A2B2-63C76403809A}"/>
            </a:ext>
          </a:extLst>
        </xdr:cNvPr>
        <xdr:cNvSpPr/>
      </xdr:nvSpPr>
      <xdr:spPr>
        <a:xfrm>
          <a:off x="85725" y="542925"/>
          <a:ext cx="4181474" cy="543790"/>
        </a:xfrm>
        <a:prstGeom prst="wedgeRoundRectCallout">
          <a:avLst>
            <a:gd name="adj1" fmla="val 20123"/>
            <a:gd name="adj2" fmla="val 46264"/>
            <a:gd name="adj3" fmla="val 16667"/>
          </a:avLst>
        </a:prstGeom>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u="dbl">
              <a:solidFill>
                <a:schemeClr val="accent1"/>
              </a:solidFill>
            </a:rPr>
            <a:t>（注）エクセル内の該当するシートに入力してください。</a:t>
          </a:r>
          <a:endParaRPr kumimoji="1" lang="en-US" altLang="ja-JP" sz="1100" b="1" u="dbl">
            <a:solidFill>
              <a:schemeClr val="accent1"/>
            </a:solidFill>
          </a:endParaRPr>
        </a:p>
        <a:p>
          <a:pPr algn="l"/>
          <a:r>
            <a:rPr kumimoji="1" lang="ja-JP" altLang="en-US" sz="1100" b="1" u="dbl">
              <a:solidFill>
                <a:schemeClr val="accent1"/>
              </a:solidFill>
            </a:rPr>
            <a:t>複数市町村で作業をする組織については個別に様式を送ります。</a:t>
          </a:r>
          <a:endParaRPr kumimoji="1" lang="en-US" altLang="ja-JP" sz="1100" b="1" u="dbl">
            <a:solidFill>
              <a:schemeClr val="accent1"/>
            </a:solidFill>
          </a:endParaRPr>
        </a:p>
      </xdr:txBody>
    </xdr:sp>
    <xdr:clientData/>
  </xdr:twoCellAnchor>
  <xdr:twoCellAnchor>
    <xdr:from>
      <xdr:col>1</xdr:col>
      <xdr:colOff>266700</xdr:colOff>
      <xdr:row>22</xdr:row>
      <xdr:rowOff>238125</xdr:rowOff>
    </xdr:from>
    <xdr:to>
      <xdr:col>3</xdr:col>
      <xdr:colOff>400050</xdr:colOff>
      <xdr:row>23</xdr:row>
      <xdr:rowOff>200025</xdr:rowOff>
    </xdr:to>
    <xdr:sp macro="" textlink="">
      <xdr:nvSpPr>
        <xdr:cNvPr id="6" name="吹き出し: 角を丸めた四角形 5">
          <a:extLst>
            <a:ext uri="{FF2B5EF4-FFF2-40B4-BE49-F238E27FC236}">
              <a16:creationId xmlns:a16="http://schemas.microsoft.com/office/drawing/2014/main" id="{5FAA3C46-B017-4F57-A10C-F277D557BF4A}"/>
            </a:ext>
          </a:extLst>
        </xdr:cNvPr>
        <xdr:cNvSpPr/>
      </xdr:nvSpPr>
      <xdr:spPr>
        <a:xfrm>
          <a:off x="552450" y="5781675"/>
          <a:ext cx="1619250" cy="247650"/>
        </a:xfrm>
        <a:prstGeom prst="wedgeRoundRectCallout">
          <a:avLst>
            <a:gd name="adj1" fmla="val 20123"/>
            <a:gd name="adj2" fmla="val 46264"/>
            <a:gd name="adj3" fmla="val 16667"/>
          </a:avLst>
        </a:prstGeom>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r>
            <a:rPr kumimoji="1" lang="ja-JP" altLang="en-US" sz="1100" b="1">
              <a:solidFill>
                <a:schemeClr val="accent1"/>
              </a:solidFill>
              <a:latin typeface="+mn-lt"/>
              <a:ea typeface="+mn-ea"/>
              <a:cs typeface="+mn-cs"/>
            </a:rPr>
            <a:t>対象森林の地番を記載。 </a:t>
          </a:r>
        </a:p>
      </xdr:txBody>
    </xdr:sp>
    <xdr:clientData/>
  </xdr:twoCellAnchor>
  <xdr:twoCellAnchor>
    <xdr:from>
      <xdr:col>4</xdr:col>
      <xdr:colOff>133350</xdr:colOff>
      <xdr:row>61</xdr:row>
      <xdr:rowOff>76200</xdr:rowOff>
    </xdr:from>
    <xdr:to>
      <xdr:col>7</xdr:col>
      <xdr:colOff>57150</xdr:colOff>
      <xdr:row>61</xdr:row>
      <xdr:rowOff>639041</xdr:rowOff>
    </xdr:to>
    <xdr:sp macro="" textlink="">
      <xdr:nvSpPr>
        <xdr:cNvPr id="8" name="吹き出し: 角を丸めた四角形 7">
          <a:extLst>
            <a:ext uri="{FF2B5EF4-FFF2-40B4-BE49-F238E27FC236}">
              <a16:creationId xmlns:a16="http://schemas.microsoft.com/office/drawing/2014/main" id="{1541EE99-B7A5-4509-A380-14D90E520E09}"/>
            </a:ext>
          </a:extLst>
        </xdr:cNvPr>
        <xdr:cNvSpPr/>
      </xdr:nvSpPr>
      <xdr:spPr>
        <a:xfrm>
          <a:off x="2362200" y="16202025"/>
          <a:ext cx="1685925" cy="562841"/>
        </a:xfrm>
        <a:prstGeom prst="wedgeRoundRectCallout">
          <a:avLst>
            <a:gd name="adj1" fmla="val -17769"/>
            <a:gd name="adj2" fmla="val -33756"/>
            <a:gd name="adj3" fmla="val 16667"/>
          </a:avLst>
        </a:prstGeom>
        <a:ln w="285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↑資機材購入理由書で↑</a:t>
          </a:r>
          <a:endParaRPr kumimoji="1" lang="en-US" altLang="ja-JP" sz="1100" b="1">
            <a:solidFill>
              <a:schemeClr val="accent1"/>
            </a:solidFill>
          </a:endParaRPr>
        </a:p>
        <a:p>
          <a:pPr algn="l"/>
          <a:r>
            <a:rPr kumimoji="1" lang="ja-JP" altLang="en-US" sz="1100" b="1">
              <a:solidFill>
                <a:schemeClr val="accent1"/>
              </a:solidFill>
            </a:rPr>
            <a:t>先に計算してから入力。</a:t>
          </a:r>
        </a:p>
      </xdr:txBody>
    </xdr:sp>
    <xdr:clientData/>
  </xdr:twoCellAnchor>
  <xdr:twoCellAnchor>
    <xdr:from>
      <xdr:col>6</xdr:col>
      <xdr:colOff>752475</xdr:colOff>
      <xdr:row>50</xdr:row>
      <xdr:rowOff>9526</xdr:rowOff>
    </xdr:from>
    <xdr:to>
      <xdr:col>9</xdr:col>
      <xdr:colOff>714374</xdr:colOff>
      <xdr:row>51</xdr:row>
      <xdr:rowOff>66676</xdr:rowOff>
    </xdr:to>
    <xdr:sp macro="" textlink="">
      <xdr:nvSpPr>
        <xdr:cNvPr id="10" name="吹き出し: 角を丸めた四角形 9">
          <a:extLst>
            <a:ext uri="{FF2B5EF4-FFF2-40B4-BE49-F238E27FC236}">
              <a16:creationId xmlns:a16="http://schemas.microsoft.com/office/drawing/2014/main" id="{4982735F-7A10-407C-B1D9-80ACD405327B}"/>
            </a:ext>
          </a:extLst>
        </xdr:cNvPr>
        <xdr:cNvSpPr/>
      </xdr:nvSpPr>
      <xdr:spPr>
        <a:xfrm>
          <a:off x="3848100" y="12830176"/>
          <a:ext cx="3086099" cy="209550"/>
        </a:xfrm>
        <a:prstGeom prst="wedgeRoundRectCallout">
          <a:avLst>
            <a:gd name="adj1" fmla="val 12868"/>
            <a:gd name="adj2" fmla="val 73815"/>
            <a:gd name="adj3" fmla="val 16667"/>
          </a:avLst>
        </a:prstGeom>
        <a:ln>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900" b="1">
              <a:solidFill>
                <a:schemeClr val="accent1"/>
              </a:solidFill>
            </a:rPr>
            <a:t>補正予算もなく、確実に支援金がない場合は、</a:t>
          </a:r>
          <a:r>
            <a:rPr kumimoji="1" lang="en-US" altLang="ja-JP" sz="900" b="1">
              <a:solidFill>
                <a:schemeClr val="accent1"/>
              </a:solidFill>
            </a:rPr>
            <a:t>0</a:t>
          </a:r>
          <a:r>
            <a:rPr kumimoji="1" lang="ja-JP" altLang="en-US" sz="900" b="1">
              <a:solidFill>
                <a:schemeClr val="accent1"/>
              </a:solidFill>
            </a:rPr>
            <a:t>と入力。</a:t>
          </a:r>
          <a:endParaRPr kumimoji="1" lang="en-US" altLang="ja-JP" sz="900" b="1">
            <a:solidFill>
              <a:schemeClr val="accent1"/>
            </a:solidFill>
          </a:endParaRPr>
        </a:p>
        <a:p>
          <a:pPr algn="l"/>
          <a:endParaRPr kumimoji="1" lang="ja-JP" altLang="en-US" sz="900" b="1">
            <a:solidFill>
              <a:srgbClr val="FF0000"/>
            </a:solidFill>
          </a:endParaRPr>
        </a:p>
      </xdr:txBody>
    </xdr:sp>
    <xdr:clientData/>
  </xdr:twoCellAnchor>
  <xdr:twoCellAnchor>
    <xdr:from>
      <xdr:col>0</xdr:col>
      <xdr:colOff>180976</xdr:colOff>
      <xdr:row>52</xdr:row>
      <xdr:rowOff>200025</xdr:rowOff>
    </xdr:from>
    <xdr:to>
      <xdr:col>4</xdr:col>
      <xdr:colOff>28576</xdr:colOff>
      <xdr:row>54</xdr:row>
      <xdr:rowOff>19049</xdr:rowOff>
    </xdr:to>
    <xdr:sp macro="" textlink="">
      <xdr:nvSpPr>
        <xdr:cNvPr id="11" name="吹き出し: 角を丸めた四角形 10">
          <a:extLst>
            <a:ext uri="{FF2B5EF4-FFF2-40B4-BE49-F238E27FC236}">
              <a16:creationId xmlns:a16="http://schemas.microsoft.com/office/drawing/2014/main" id="{11EDFA06-E998-4778-BE4A-06D734D44D98}"/>
            </a:ext>
          </a:extLst>
        </xdr:cNvPr>
        <xdr:cNvSpPr/>
      </xdr:nvSpPr>
      <xdr:spPr>
        <a:xfrm>
          <a:off x="180976" y="13839825"/>
          <a:ext cx="2076450" cy="552449"/>
        </a:xfrm>
        <a:prstGeom prst="wedgeRoundRectCallout">
          <a:avLst>
            <a:gd name="adj1" fmla="val 38457"/>
            <a:gd name="adj2" fmla="val 79979"/>
            <a:gd name="adj3" fmla="val 16667"/>
          </a:avLst>
        </a:prstGeom>
        <a:ln w="285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右側は計算式が入っています。</a:t>
          </a:r>
          <a:endParaRPr kumimoji="1" lang="en-US" altLang="ja-JP" sz="1100" b="1">
            <a:solidFill>
              <a:schemeClr val="accent1"/>
            </a:solidFill>
          </a:endParaRPr>
        </a:p>
        <a:p>
          <a:pPr algn="l"/>
          <a:r>
            <a:rPr kumimoji="1" lang="ja-JP" altLang="en-US" sz="1100" b="1">
              <a:solidFill>
                <a:schemeClr val="accent1"/>
              </a:solidFill>
            </a:rPr>
            <a:t>小数点第</a:t>
          </a:r>
          <a:r>
            <a:rPr kumimoji="1" lang="en-US" altLang="ja-JP" sz="1100" b="1">
              <a:solidFill>
                <a:schemeClr val="accent1"/>
              </a:solidFill>
            </a:rPr>
            <a:t>2</a:t>
          </a:r>
          <a:r>
            <a:rPr kumimoji="1" lang="ja-JP" altLang="en-US" sz="1100" b="1">
              <a:solidFill>
                <a:schemeClr val="accent1"/>
              </a:solidFill>
            </a:rPr>
            <a:t>位は切り捨てて入力。</a:t>
          </a:r>
        </a:p>
      </xdr:txBody>
    </xdr:sp>
    <xdr:clientData/>
  </xdr:twoCellAnchor>
  <xdr:twoCellAnchor>
    <xdr:from>
      <xdr:col>3</xdr:col>
      <xdr:colOff>114300</xdr:colOff>
      <xdr:row>76</xdr:row>
      <xdr:rowOff>47625</xdr:rowOff>
    </xdr:from>
    <xdr:to>
      <xdr:col>7</xdr:col>
      <xdr:colOff>38100</xdr:colOff>
      <xdr:row>77</xdr:row>
      <xdr:rowOff>114300</xdr:rowOff>
    </xdr:to>
    <xdr:sp macro="" textlink="">
      <xdr:nvSpPr>
        <xdr:cNvPr id="13" name="吹き出し: 角を丸めた四角形 12">
          <a:extLst>
            <a:ext uri="{FF2B5EF4-FFF2-40B4-BE49-F238E27FC236}">
              <a16:creationId xmlns:a16="http://schemas.microsoft.com/office/drawing/2014/main" id="{D7D638B6-842D-43D2-8DCB-DDAA88C29BFC}"/>
            </a:ext>
          </a:extLst>
        </xdr:cNvPr>
        <xdr:cNvSpPr/>
      </xdr:nvSpPr>
      <xdr:spPr>
        <a:xfrm>
          <a:off x="1885950" y="21507450"/>
          <a:ext cx="2143125" cy="314325"/>
        </a:xfrm>
        <a:prstGeom prst="wedgeRoundRectCallout">
          <a:avLst>
            <a:gd name="adj1" fmla="val -25164"/>
            <a:gd name="adj2" fmla="val 77652"/>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100" b="1">
              <a:solidFill>
                <a:schemeClr val="accent1"/>
              </a:solidFill>
            </a:rPr>
            <a:t>計算式入力済の為、入力不要。</a:t>
          </a:r>
        </a:p>
      </xdr:txBody>
    </xdr:sp>
    <xdr:clientData/>
  </xdr:twoCellAnchor>
  <xdr:twoCellAnchor>
    <xdr:from>
      <xdr:col>7</xdr:col>
      <xdr:colOff>0</xdr:colOff>
      <xdr:row>80</xdr:row>
      <xdr:rowOff>0</xdr:rowOff>
    </xdr:from>
    <xdr:to>
      <xdr:col>8</xdr:col>
      <xdr:colOff>299085</xdr:colOff>
      <xdr:row>80</xdr:row>
      <xdr:rowOff>238126</xdr:rowOff>
    </xdr:to>
    <xdr:sp macro="" textlink="">
      <xdr:nvSpPr>
        <xdr:cNvPr id="14" name="吹き出し: 角を丸めた四角形 13">
          <a:extLst>
            <a:ext uri="{FF2B5EF4-FFF2-40B4-BE49-F238E27FC236}">
              <a16:creationId xmlns:a16="http://schemas.microsoft.com/office/drawing/2014/main" id="{5EA42816-2387-484F-93A2-9D2B3C0401FA}"/>
            </a:ext>
          </a:extLst>
        </xdr:cNvPr>
        <xdr:cNvSpPr/>
      </xdr:nvSpPr>
      <xdr:spPr>
        <a:xfrm>
          <a:off x="4124325" y="22221825"/>
          <a:ext cx="1623060" cy="238126"/>
        </a:xfrm>
        <a:prstGeom prst="wedgeRoundRectCallout">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活動計画書と同じ内容</a:t>
          </a:r>
        </a:p>
      </xdr:txBody>
    </xdr:sp>
    <xdr:clientData/>
  </xdr:twoCellAnchor>
  <xdr:twoCellAnchor>
    <xdr:from>
      <xdr:col>6</xdr:col>
      <xdr:colOff>771527</xdr:colOff>
      <xdr:row>82</xdr:row>
      <xdr:rowOff>685469</xdr:rowOff>
    </xdr:from>
    <xdr:to>
      <xdr:col>8</xdr:col>
      <xdr:colOff>571500</xdr:colOff>
      <xdr:row>83</xdr:row>
      <xdr:rowOff>228600</xdr:rowOff>
    </xdr:to>
    <xdr:sp macro="" textlink="">
      <xdr:nvSpPr>
        <xdr:cNvPr id="15" name="吹き出し: 角を丸めた四角形 14">
          <a:extLst>
            <a:ext uri="{FF2B5EF4-FFF2-40B4-BE49-F238E27FC236}">
              <a16:creationId xmlns:a16="http://schemas.microsoft.com/office/drawing/2014/main" id="{534980EB-5944-4BBD-824B-7E3315E06A28}"/>
            </a:ext>
          </a:extLst>
        </xdr:cNvPr>
        <xdr:cNvSpPr/>
      </xdr:nvSpPr>
      <xdr:spPr>
        <a:xfrm>
          <a:off x="3867152" y="23869319"/>
          <a:ext cx="2019298" cy="343231"/>
        </a:xfrm>
        <a:prstGeom prst="wedgeRoundRectCallout">
          <a:avLst>
            <a:gd name="adj1" fmla="val 44868"/>
            <a:gd name="adj2" fmla="val -86886"/>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b="1">
              <a:solidFill>
                <a:schemeClr val="accent1"/>
              </a:solidFill>
            </a:rPr>
            <a:t>安全講習は</a:t>
          </a:r>
          <a:r>
            <a:rPr kumimoji="1" lang="ja-JP" altLang="en-US" sz="1100" b="1">
              <a:solidFill>
                <a:schemeClr val="accent1"/>
              </a:solidFill>
              <a:effectLst/>
              <a:latin typeface="+mn-lt"/>
              <a:ea typeface="+mn-ea"/>
              <a:cs typeface="+mn-cs"/>
            </a:rPr>
            <a:t>活動初期</a:t>
          </a:r>
          <a:r>
            <a:rPr kumimoji="1" lang="ja-JP" altLang="en-US" sz="1100" b="1">
              <a:solidFill>
                <a:schemeClr val="accent1"/>
              </a:solidFill>
            </a:rPr>
            <a:t>に実施。</a:t>
          </a:r>
        </a:p>
      </xdr:txBody>
    </xdr:sp>
    <xdr:clientData/>
  </xdr:twoCellAnchor>
  <xdr:twoCellAnchor>
    <xdr:from>
      <xdr:col>5</xdr:col>
      <xdr:colOff>152400</xdr:colOff>
      <xdr:row>41</xdr:row>
      <xdr:rowOff>180975</xdr:rowOff>
    </xdr:from>
    <xdr:to>
      <xdr:col>7</xdr:col>
      <xdr:colOff>30033</xdr:colOff>
      <xdr:row>43</xdr:row>
      <xdr:rowOff>184897</xdr:rowOff>
    </xdr:to>
    <xdr:sp macro="" textlink="">
      <xdr:nvSpPr>
        <xdr:cNvPr id="16" name="吹き出し: 角を丸めた四角形 15">
          <a:extLst>
            <a:ext uri="{FF2B5EF4-FFF2-40B4-BE49-F238E27FC236}">
              <a16:creationId xmlns:a16="http://schemas.microsoft.com/office/drawing/2014/main" id="{9D9D1DD0-F338-45A4-8443-5B910A253647}"/>
            </a:ext>
          </a:extLst>
        </xdr:cNvPr>
        <xdr:cNvSpPr/>
      </xdr:nvSpPr>
      <xdr:spPr>
        <a:xfrm>
          <a:off x="3019425" y="10668000"/>
          <a:ext cx="1134933" cy="499222"/>
        </a:xfrm>
        <a:prstGeom prst="wedgeRoundRectCallout">
          <a:avLst>
            <a:gd name="adj1" fmla="val 58366"/>
            <a:gd name="adj2" fmla="val 15791"/>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900" b="1">
              <a:solidFill>
                <a:schemeClr val="accent1"/>
              </a:solidFill>
            </a:rPr>
            <a:t>県・市町村の支援金は確定していません。</a:t>
          </a:r>
          <a:endParaRPr kumimoji="1" lang="en-US" altLang="ja-JP" sz="900" b="1">
            <a:solidFill>
              <a:schemeClr val="accent1"/>
            </a:solidFill>
          </a:endParaRPr>
        </a:p>
        <a:p>
          <a:pPr algn="l"/>
          <a:endParaRPr kumimoji="1" lang="en-US" altLang="ja-JP" sz="900" b="1">
            <a:solidFill>
              <a:srgbClr val="FF0000"/>
            </a:solidFill>
          </a:endParaRPr>
        </a:p>
        <a:p>
          <a:pPr algn="l"/>
          <a:endParaRPr kumimoji="1" lang="ja-JP" altLang="en-US" sz="900" b="1">
            <a:solidFill>
              <a:srgbClr val="FF0000"/>
            </a:solidFill>
          </a:endParaRPr>
        </a:p>
      </xdr:txBody>
    </xdr:sp>
    <xdr:clientData/>
  </xdr:twoCellAnchor>
  <xdr:twoCellAnchor>
    <xdr:from>
      <xdr:col>6</xdr:col>
      <xdr:colOff>295276</xdr:colOff>
      <xdr:row>86</xdr:row>
      <xdr:rowOff>66344</xdr:rowOff>
    </xdr:from>
    <xdr:to>
      <xdr:col>9</xdr:col>
      <xdr:colOff>542925</xdr:colOff>
      <xdr:row>88</xdr:row>
      <xdr:rowOff>0</xdr:rowOff>
    </xdr:to>
    <xdr:sp macro="" textlink="">
      <xdr:nvSpPr>
        <xdr:cNvPr id="3" name="吹き出し: 角を丸めた四角形 2">
          <a:extLst>
            <a:ext uri="{FF2B5EF4-FFF2-40B4-BE49-F238E27FC236}">
              <a16:creationId xmlns:a16="http://schemas.microsoft.com/office/drawing/2014/main" id="{4F2E39A9-2A09-4FA2-A07F-4268992FF283}"/>
            </a:ext>
          </a:extLst>
        </xdr:cNvPr>
        <xdr:cNvSpPr/>
      </xdr:nvSpPr>
      <xdr:spPr>
        <a:xfrm>
          <a:off x="3390901" y="24869444"/>
          <a:ext cx="3371849" cy="609931"/>
        </a:xfrm>
        <a:prstGeom prst="wedgeRoundRectCallout">
          <a:avLst>
            <a:gd name="adj1" fmla="val -57491"/>
            <a:gd name="adj2" fmla="val 13018"/>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lang="ja-JP" altLang="en-US" sz="1100" b="1" i="0" u="none" strike="noStrike" baseline="0">
              <a:solidFill>
                <a:schemeClr val="accent1"/>
              </a:solidFill>
              <a:latin typeface="+mn-lt"/>
              <a:ea typeface="+mn-ea"/>
              <a:cs typeface="+mn-cs"/>
            </a:rPr>
            <a:t>・個人が特定できている場合は、個人名を記載。</a:t>
          </a:r>
          <a:endParaRPr lang="en-US" altLang="ja-JP" sz="1100" b="1" i="0" u="none" strike="noStrike" baseline="0">
            <a:solidFill>
              <a:schemeClr val="accent1"/>
            </a:solidFill>
            <a:latin typeface="+mn-lt"/>
            <a:ea typeface="+mn-ea"/>
            <a:cs typeface="+mn-cs"/>
          </a:endParaRPr>
        </a:p>
        <a:p>
          <a:pPr algn="l"/>
          <a:r>
            <a:rPr lang="ja-JP" altLang="en-US" sz="1100" b="1" i="0" u="none" strike="noStrike" baseline="0">
              <a:solidFill>
                <a:schemeClr val="accent1"/>
              </a:solidFill>
              <a:latin typeface="+mn-lt"/>
              <a:ea typeface="+mn-ea"/>
              <a:cs typeface="+mn-cs"/>
            </a:rPr>
            <a:t>・可能ならば市町村まで住所を記載。  </a:t>
          </a:r>
          <a:endParaRPr kumimoji="1" lang="ja-JP" altLang="en-US" sz="1100" b="1">
            <a:solidFill>
              <a:schemeClr val="accent1"/>
            </a:solidFill>
          </a:endParaRPr>
        </a:p>
      </xdr:txBody>
    </xdr:sp>
    <xdr:clientData/>
  </xdr:twoCellAnchor>
  <xdr:twoCellAnchor>
    <xdr:from>
      <xdr:col>4</xdr:col>
      <xdr:colOff>285752</xdr:colOff>
      <xdr:row>90</xdr:row>
      <xdr:rowOff>180644</xdr:rowOff>
    </xdr:from>
    <xdr:to>
      <xdr:col>8</xdr:col>
      <xdr:colOff>352426</xdr:colOff>
      <xdr:row>92</xdr:row>
      <xdr:rowOff>28575</xdr:rowOff>
    </xdr:to>
    <xdr:sp macro="" textlink="">
      <xdr:nvSpPr>
        <xdr:cNvPr id="7" name="吹き出し: 角を丸めた四角形 6">
          <a:extLst>
            <a:ext uri="{FF2B5EF4-FFF2-40B4-BE49-F238E27FC236}">
              <a16:creationId xmlns:a16="http://schemas.microsoft.com/office/drawing/2014/main" id="{7C471C88-4CB0-47F7-8B79-2F4BF1CE336D}"/>
            </a:ext>
          </a:extLst>
        </xdr:cNvPr>
        <xdr:cNvSpPr/>
      </xdr:nvSpPr>
      <xdr:spPr>
        <a:xfrm>
          <a:off x="2514602" y="26583944"/>
          <a:ext cx="3152774" cy="343231"/>
        </a:xfrm>
        <a:prstGeom prst="wedgeRoundRectCallout">
          <a:avLst>
            <a:gd name="adj1" fmla="val -53819"/>
            <a:gd name="adj2" fmla="val 40252"/>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lang="ja-JP" altLang="en-US" sz="1100" b="1" i="0" u="none" strike="noStrike" baseline="0">
              <a:solidFill>
                <a:schemeClr val="accent1"/>
              </a:solidFill>
              <a:latin typeface="+mn-lt"/>
              <a:ea typeface="+mn-ea"/>
              <a:cs typeface="+mn-cs"/>
            </a:rPr>
            <a:t>森林所有者との調整を必ず行ってください。</a:t>
          </a:r>
          <a:endParaRPr kumimoji="1" lang="ja-JP" altLang="en-US" sz="1100" b="1">
            <a:solidFill>
              <a:schemeClr val="accent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358140</xdr:colOff>
      <xdr:row>4</xdr:row>
      <xdr:rowOff>160020</xdr:rowOff>
    </xdr:from>
    <xdr:to>
      <xdr:col>5</xdr:col>
      <xdr:colOff>441960</xdr:colOff>
      <xdr:row>4</xdr:row>
      <xdr:rowOff>160020</xdr:rowOff>
    </xdr:to>
    <xdr:cxnSp macro="">
      <xdr:nvCxnSpPr>
        <xdr:cNvPr id="3" name="直線矢印コネクタ 2">
          <a:extLst>
            <a:ext uri="{FF2B5EF4-FFF2-40B4-BE49-F238E27FC236}">
              <a16:creationId xmlns:a16="http://schemas.microsoft.com/office/drawing/2014/main" id="{5113C8E6-9633-4A1E-9262-BFC102020B6C}"/>
            </a:ext>
          </a:extLst>
        </xdr:cNvPr>
        <xdr:cNvCxnSpPr/>
      </xdr:nvCxnSpPr>
      <xdr:spPr>
        <a:xfrm>
          <a:off x="2446020" y="1021080"/>
          <a:ext cx="55626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188595</xdr:colOff>
      <xdr:row>11</xdr:row>
      <xdr:rowOff>110490</xdr:rowOff>
    </xdr:from>
    <xdr:to>
      <xdr:col>8</xdr:col>
      <xdr:colOff>379095</xdr:colOff>
      <xdr:row>11</xdr:row>
      <xdr:rowOff>110490</xdr:rowOff>
    </xdr:to>
    <xdr:cxnSp macro="">
      <xdr:nvCxnSpPr>
        <xdr:cNvPr id="5" name="直線矢印コネクタ 4">
          <a:extLst>
            <a:ext uri="{FF2B5EF4-FFF2-40B4-BE49-F238E27FC236}">
              <a16:creationId xmlns:a16="http://schemas.microsoft.com/office/drawing/2014/main" id="{033804E0-A260-43D0-A423-D81A12712D8D}"/>
            </a:ext>
          </a:extLst>
        </xdr:cNvPr>
        <xdr:cNvCxnSpPr/>
      </xdr:nvCxnSpPr>
      <xdr:spPr>
        <a:xfrm>
          <a:off x="2760345" y="3187065"/>
          <a:ext cx="161925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70485</xdr:colOff>
      <xdr:row>7</xdr:row>
      <xdr:rowOff>161925</xdr:rowOff>
    </xdr:from>
    <xdr:to>
      <xdr:col>10</xdr:col>
      <xdr:colOff>447675</xdr:colOff>
      <xdr:row>7</xdr:row>
      <xdr:rowOff>161925</xdr:rowOff>
    </xdr:to>
    <xdr:cxnSp macro="">
      <xdr:nvCxnSpPr>
        <xdr:cNvPr id="9" name="直線矢印コネクタ 8">
          <a:extLst>
            <a:ext uri="{FF2B5EF4-FFF2-40B4-BE49-F238E27FC236}">
              <a16:creationId xmlns:a16="http://schemas.microsoft.com/office/drawing/2014/main" id="{0F3104E9-E18E-424C-AC68-0492DACA311F}"/>
            </a:ext>
          </a:extLst>
        </xdr:cNvPr>
        <xdr:cNvCxnSpPr/>
      </xdr:nvCxnSpPr>
      <xdr:spPr>
        <a:xfrm>
          <a:off x="3118485" y="1981200"/>
          <a:ext cx="228219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24</xdr:row>
      <xdr:rowOff>139065</xdr:rowOff>
    </xdr:from>
    <xdr:to>
      <xdr:col>6</xdr:col>
      <xdr:colOff>300990</xdr:colOff>
      <xdr:row>24</xdr:row>
      <xdr:rowOff>146685</xdr:rowOff>
    </xdr:to>
    <xdr:cxnSp macro="">
      <xdr:nvCxnSpPr>
        <xdr:cNvPr id="15" name="直線矢印コネクタ 14">
          <a:extLst>
            <a:ext uri="{FF2B5EF4-FFF2-40B4-BE49-F238E27FC236}">
              <a16:creationId xmlns:a16="http://schemas.microsoft.com/office/drawing/2014/main" id="{D3DE1B1C-A2D2-4385-9C1D-B0E9FCBDB33D}"/>
            </a:ext>
          </a:extLst>
        </xdr:cNvPr>
        <xdr:cNvCxnSpPr/>
      </xdr:nvCxnSpPr>
      <xdr:spPr>
        <a:xfrm flipV="1">
          <a:off x="2609850" y="7616190"/>
          <a:ext cx="73914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12</xdr:row>
      <xdr:rowOff>7620</xdr:rowOff>
    </xdr:from>
    <xdr:to>
      <xdr:col>6</xdr:col>
      <xdr:colOff>9525</xdr:colOff>
      <xdr:row>12</xdr:row>
      <xdr:rowOff>15240</xdr:rowOff>
    </xdr:to>
    <xdr:cxnSp macro="">
      <xdr:nvCxnSpPr>
        <xdr:cNvPr id="22" name="直線矢印コネクタ 21">
          <a:extLst>
            <a:ext uri="{FF2B5EF4-FFF2-40B4-BE49-F238E27FC236}">
              <a16:creationId xmlns:a16="http://schemas.microsoft.com/office/drawing/2014/main" id="{F5525A06-8D9E-49D8-9114-31C897779DD1}"/>
            </a:ext>
          </a:extLst>
        </xdr:cNvPr>
        <xdr:cNvCxnSpPr/>
      </xdr:nvCxnSpPr>
      <xdr:spPr>
        <a:xfrm>
          <a:off x="2619375" y="3398520"/>
          <a:ext cx="43815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171450</xdr:rowOff>
    </xdr:from>
    <xdr:to>
      <xdr:col>8</xdr:col>
      <xdr:colOff>19050</xdr:colOff>
      <xdr:row>21</xdr:row>
      <xdr:rowOff>171450</xdr:rowOff>
    </xdr:to>
    <xdr:cxnSp macro="">
      <xdr:nvCxnSpPr>
        <xdr:cNvPr id="8" name="直線矢印コネクタ 7">
          <a:extLst>
            <a:ext uri="{FF2B5EF4-FFF2-40B4-BE49-F238E27FC236}">
              <a16:creationId xmlns:a16="http://schemas.microsoft.com/office/drawing/2014/main" id="{88B06F54-8A15-4067-800E-0A722B9563BB}"/>
            </a:ext>
          </a:extLst>
        </xdr:cNvPr>
        <xdr:cNvCxnSpPr/>
      </xdr:nvCxnSpPr>
      <xdr:spPr>
        <a:xfrm>
          <a:off x="3524250" y="6705600"/>
          <a:ext cx="49530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22</xdr:row>
      <xdr:rowOff>66675</xdr:rowOff>
    </xdr:from>
    <xdr:to>
      <xdr:col>11</xdr:col>
      <xdr:colOff>19050</xdr:colOff>
      <xdr:row>22</xdr:row>
      <xdr:rowOff>66675</xdr:rowOff>
    </xdr:to>
    <xdr:cxnSp macro="">
      <xdr:nvCxnSpPr>
        <xdr:cNvPr id="11" name="直線矢印コネクタ 10">
          <a:extLst>
            <a:ext uri="{FF2B5EF4-FFF2-40B4-BE49-F238E27FC236}">
              <a16:creationId xmlns:a16="http://schemas.microsoft.com/office/drawing/2014/main" id="{59D3BEDB-97A9-4E0E-AC64-4CD1CEBBF3F0}"/>
            </a:ext>
          </a:extLst>
        </xdr:cNvPr>
        <xdr:cNvCxnSpPr/>
      </xdr:nvCxnSpPr>
      <xdr:spPr>
        <a:xfrm>
          <a:off x="4953000" y="6915150"/>
          <a:ext cx="49530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152400</xdr:colOff>
      <xdr:row>12</xdr:row>
      <xdr:rowOff>28575</xdr:rowOff>
    </xdr:from>
    <xdr:to>
      <xdr:col>10</xdr:col>
      <xdr:colOff>209550</xdr:colOff>
      <xdr:row>13</xdr:row>
      <xdr:rowOff>47956</xdr:rowOff>
    </xdr:to>
    <xdr:sp macro="" textlink="">
      <xdr:nvSpPr>
        <xdr:cNvPr id="2" name="吹き出し: 角を丸めた四角形 1">
          <a:extLst>
            <a:ext uri="{FF2B5EF4-FFF2-40B4-BE49-F238E27FC236}">
              <a16:creationId xmlns:a16="http://schemas.microsoft.com/office/drawing/2014/main" id="{70A8570B-383C-42BC-BE7E-35ADA8494ADA}"/>
            </a:ext>
          </a:extLst>
        </xdr:cNvPr>
        <xdr:cNvSpPr/>
      </xdr:nvSpPr>
      <xdr:spPr>
        <a:xfrm>
          <a:off x="3200400" y="3419475"/>
          <a:ext cx="1962150" cy="333706"/>
        </a:xfrm>
        <a:prstGeom prst="wedgeRoundRectCallout">
          <a:avLst>
            <a:gd name="adj1" fmla="val -58112"/>
            <a:gd name="adj2" fmla="val -26946"/>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b="1">
              <a:solidFill>
                <a:schemeClr val="accent1"/>
              </a:solidFill>
            </a:rPr>
            <a:t>安全講習は</a:t>
          </a:r>
          <a:r>
            <a:rPr kumimoji="1" lang="ja-JP" altLang="en-US" sz="1100" b="1">
              <a:solidFill>
                <a:schemeClr val="accent1"/>
              </a:solidFill>
              <a:effectLst/>
              <a:latin typeface="+mn-lt"/>
              <a:ea typeface="+mn-ea"/>
              <a:cs typeface="+mn-cs"/>
            </a:rPr>
            <a:t>活動初期に</a:t>
          </a:r>
          <a:r>
            <a:rPr kumimoji="1" lang="ja-JP" altLang="en-US" sz="1100" b="1">
              <a:solidFill>
                <a:schemeClr val="accent1"/>
              </a:solidFill>
            </a:rPr>
            <a:t>実施。</a:t>
          </a:r>
        </a:p>
      </xdr:txBody>
    </xdr:sp>
    <xdr:clientData/>
  </xdr:twoCellAnchor>
  <xdr:twoCellAnchor>
    <xdr:from>
      <xdr:col>7</xdr:col>
      <xdr:colOff>38100</xdr:colOff>
      <xdr:row>13</xdr:row>
      <xdr:rowOff>123825</xdr:rowOff>
    </xdr:from>
    <xdr:to>
      <xdr:col>8</xdr:col>
      <xdr:colOff>0</xdr:colOff>
      <xdr:row>13</xdr:row>
      <xdr:rowOff>131445</xdr:rowOff>
    </xdr:to>
    <xdr:cxnSp macro="">
      <xdr:nvCxnSpPr>
        <xdr:cNvPr id="6" name="直線矢印コネクタ 5">
          <a:extLst>
            <a:ext uri="{FF2B5EF4-FFF2-40B4-BE49-F238E27FC236}">
              <a16:creationId xmlns:a16="http://schemas.microsoft.com/office/drawing/2014/main" id="{5E37D756-C370-4ABC-BC41-AA7894CB2C71}"/>
            </a:ext>
          </a:extLst>
        </xdr:cNvPr>
        <xdr:cNvCxnSpPr/>
      </xdr:nvCxnSpPr>
      <xdr:spPr>
        <a:xfrm>
          <a:off x="3562350" y="3829050"/>
          <a:ext cx="43815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18</xdr:row>
      <xdr:rowOff>152400</xdr:rowOff>
    </xdr:from>
    <xdr:to>
      <xdr:col>7</xdr:col>
      <xdr:colOff>28575</xdr:colOff>
      <xdr:row>18</xdr:row>
      <xdr:rowOff>152400</xdr:rowOff>
    </xdr:to>
    <xdr:cxnSp macro="">
      <xdr:nvCxnSpPr>
        <xdr:cNvPr id="7" name="直線矢印コネクタ 6">
          <a:extLst>
            <a:ext uri="{FF2B5EF4-FFF2-40B4-BE49-F238E27FC236}">
              <a16:creationId xmlns:a16="http://schemas.microsoft.com/office/drawing/2014/main" id="{CD70332D-6439-4583-9484-B060FBB34FD9}"/>
            </a:ext>
          </a:extLst>
        </xdr:cNvPr>
        <xdr:cNvCxnSpPr/>
      </xdr:nvCxnSpPr>
      <xdr:spPr>
        <a:xfrm>
          <a:off x="3057525" y="5429250"/>
          <a:ext cx="49530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9</xdr:row>
      <xdr:rowOff>28575</xdr:rowOff>
    </xdr:from>
    <xdr:to>
      <xdr:col>7</xdr:col>
      <xdr:colOff>457200</xdr:colOff>
      <xdr:row>9</xdr:row>
      <xdr:rowOff>36195</xdr:rowOff>
    </xdr:to>
    <xdr:cxnSp macro="">
      <xdr:nvCxnSpPr>
        <xdr:cNvPr id="10" name="直線矢印コネクタ 9">
          <a:extLst>
            <a:ext uri="{FF2B5EF4-FFF2-40B4-BE49-F238E27FC236}">
              <a16:creationId xmlns:a16="http://schemas.microsoft.com/office/drawing/2014/main" id="{FB9B1726-C674-48D4-ABFF-F9066AD43551}"/>
            </a:ext>
          </a:extLst>
        </xdr:cNvPr>
        <xdr:cNvCxnSpPr/>
      </xdr:nvCxnSpPr>
      <xdr:spPr>
        <a:xfrm>
          <a:off x="3543300" y="2476500"/>
          <a:ext cx="43815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466725</xdr:colOff>
      <xdr:row>9</xdr:row>
      <xdr:rowOff>38100</xdr:rowOff>
    </xdr:from>
    <xdr:to>
      <xdr:col>10</xdr:col>
      <xdr:colOff>428625</xdr:colOff>
      <xdr:row>9</xdr:row>
      <xdr:rowOff>45720</xdr:rowOff>
    </xdr:to>
    <xdr:cxnSp macro="">
      <xdr:nvCxnSpPr>
        <xdr:cNvPr id="13" name="直線矢印コネクタ 12">
          <a:extLst>
            <a:ext uri="{FF2B5EF4-FFF2-40B4-BE49-F238E27FC236}">
              <a16:creationId xmlns:a16="http://schemas.microsoft.com/office/drawing/2014/main" id="{3C2E4F98-C8FC-4223-AD09-95107B803132}"/>
            </a:ext>
          </a:extLst>
        </xdr:cNvPr>
        <xdr:cNvCxnSpPr/>
      </xdr:nvCxnSpPr>
      <xdr:spPr>
        <a:xfrm>
          <a:off x="4943475" y="2486025"/>
          <a:ext cx="43815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8"/>
  <sheetViews>
    <sheetView view="pageBreakPreview" zoomScaleNormal="100" zoomScaleSheetLayoutView="100" workbookViewId="0">
      <selection activeCell="A11" sqref="A11:K14"/>
    </sheetView>
  </sheetViews>
  <sheetFormatPr defaultColWidth="8.75" defaultRowHeight="19.5" x14ac:dyDescent="0.4"/>
  <cols>
    <col min="1" max="1" width="1.75" style="3" customWidth="1"/>
    <col min="2" max="2" width="3.75" style="3" customWidth="1"/>
    <col min="3" max="3" width="9.5" style="3" customWidth="1"/>
    <col min="4" max="4" width="10" style="3" customWidth="1"/>
    <col min="5" max="5" width="6" style="3" customWidth="1"/>
    <col min="6" max="6" width="6.625" style="3" customWidth="1"/>
    <col min="7" max="7" width="4.75" style="3" bestFit="1" customWidth="1"/>
    <col min="8" max="8" width="11.75" style="3" bestFit="1" customWidth="1"/>
    <col min="9" max="9" width="17.375" style="3" bestFit="1" customWidth="1"/>
    <col min="10" max="10" width="11.875" style="3" customWidth="1"/>
    <col min="11" max="11" width="12.25" style="3" customWidth="1"/>
    <col min="12" max="16384" width="8.75" style="3"/>
  </cols>
  <sheetData>
    <row r="1" spans="1:22" x14ac:dyDescent="0.4">
      <c r="B1" s="3" t="s">
        <v>86</v>
      </c>
    </row>
    <row r="2" spans="1:22" x14ac:dyDescent="0.4">
      <c r="I2" s="140" t="s">
        <v>62</v>
      </c>
      <c r="J2" s="140"/>
      <c r="K2" s="140"/>
      <c r="L2" s="3" t="s">
        <v>166</v>
      </c>
    </row>
    <row r="3" spans="1:22" x14ac:dyDescent="0.4">
      <c r="I3" s="141" t="s">
        <v>70</v>
      </c>
      <c r="J3" s="141"/>
      <c r="K3" s="141"/>
    </row>
    <row r="4" spans="1:22" x14ac:dyDescent="0.4">
      <c r="B4" s="3" t="s">
        <v>0</v>
      </c>
    </row>
    <row r="5" spans="1:22" x14ac:dyDescent="0.4">
      <c r="C5" s="3" t="s">
        <v>1</v>
      </c>
      <c r="H5" s="38"/>
      <c r="I5" s="143"/>
      <c r="J5" s="143"/>
      <c r="K5" s="143"/>
    </row>
    <row r="6" spans="1:22" x14ac:dyDescent="0.4">
      <c r="F6" s="10"/>
      <c r="H6" s="44" t="s">
        <v>63</v>
      </c>
      <c r="I6" s="144"/>
      <c r="J6" s="144"/>
      <c r="K6" s="144"/>
    </row>
    <row r="7" spans="1:22" ht="21" customHeight="1" x14ac:dyDescent="0.4">
      <c r="H7" s="44" t="s">
        <v>64</v>
      </c>
      <c r="I7" s="145"/>
      <c r="J7" s="145"/>
      <c r="K7" s="145"/>
    </row>
    <row r="9" spans="1:22" x14ac:dyDescent="0.4">
      <c r="B9" s="142" t="s">
        <v>87</v>
      </c>
      <c r="C9" s="142"/>
      <c r="D9" s="142"/>
      <c r="E9" s="142"/>
      <c r="F9" s="142"/>
      <c r="G9" s="142"/>
      <c r="H9" s="142"/>
      <c r="I9" s="142"/>
      <c r="J9" s="142"/>
      <c r="K9" s="142"/>
    </row>
    <row r="10" spans="1:22" x14ac:dyDescent="0.4">
      <c r="B10" s="9"/>
      <c r="C10" s="9"/>
      <c r="D10" s="9"/>
      <c r="E10" s="9"/>
      <c r="F10" s="9"/>
      <c r="G10" s="9"/>
      <c r="H10" s="9"/>
      <c r="I10" s="9"/>
      <c r="J10" s="9"/>
      <c r="V10"/>
    </row>
    <row r="11" spans="1:22" ht="19.899999999999999" customHeight="1" x14ac:dyDescent="0.4">
      <c r="A11" s="146" t="s">
        <v>168</v>
      </c>
      <c r="B11" s="146"/>
      <c r="C11" s="146"/>
      <c r="D11" s="146"/>
      <c r="E11" s="146"/>
      <c r="F11" s="146"/>
      <c r="G11" s="146"/>
      <c r="H11" s="146"/>
      <c r="I11" s="146"/>
      <c r="J11" s="146"/>
      <c r="K11" s="146"/>
      <c r="U11"/>
    </row>
    <row r="12" spans="1:22" x14ac:dyDescent="0.4">
      <c r="A12" s="146"/>
      <c r="B12" s="146"/>
      <c r="C12" s="146"/>
      <c r="D12" s="146"/>
      <c r="E12" s="146"/>
      <c r="F12" s="146"/>
      <c r="G12" s="146"/>
      <c r="H12" s="146"/>
      <c r="I12" s="146"/>
      <c r="J12" s="146"/>
      <c r="K12" s="146"/>
    </row>
    <row r="13" spans="1:22" x14ac:dyDescent="0.4">
      <c r="A13" s="146"/>
      <c r="B13" s="146"/>
      <c r="C13" s="146"/>
      <c r="D13" s="146"/>
      <c r="E13" s="146"/>
      <c r="F13" s="146"/>
      <c r="G13" s="146"/>
      <c r="H13" s="146"/>
      <c r="I13" s="146"/>
      <c r="J13" s="146"/>
      <c r="K13" s="146"/>
    </row>
    <row r="14" spans="1:22" x14ac:dyDescent="0.4">
      <c r="A14" s="146"/>
      <c r="B14" s="146"/>
      <c r="C14" s="146"/>
      <c r="D14" s="146"/>
      <c r="E14" s="146"/>
      <c r="F14" s="146"/>
      <c r="G14" s="146"/>
      <c r="H14" s="146"/>
      <c r="I14" s="146"/>
      <c r="J14" s="146"/>
      <c r="K14" s="146"/>
    </row>
    <row r="15" spans="1:22" x14ac:dyDescent="0.4">
      <c r="B15" s="142" t="s">
        <v>2</v>
      </c>
      <c r="C15" s="142"/>
      <c r="D15" s="142"/>
      <c r="E15" s="142"/>
      <c r="F15" s="142"/>
      <c r="G15" s="142"/>
      <c r="H15" s="142"/>
      <c r="I15" s="142"/>
      <c r="J15" s="142"/>
      <c r="K15" s="142"/>
    </row>
    <row r="16" spans="1:22" x14ac:dyDescent="0.4">
      <c r="B16" s="4" t="s">
        <v>88</v>
      </c>
      <c r="C16" s="4"/>
      <c r="D16" s="4"/>
      <c r="E16" s="4"/>
      <c r="F16" s="4"/>
    </row>
    <row r="17" spans="2:11" ht="21.6" customHeight="1" x14ac:dyDescent="0.4">
      <c r="C17" s="150"/>
      <c r="D17" s="151"/>
      <c r="E17" s="151"/>
      <c r="F17" s="151"/>
      <c r="G17" s="151"/>
      <c r="H17" s="151"/>
      <c r="I17" s="151"/>
      <c r="J17" s="152"/>
      <c r="K17" s="40"/>
    </row>
    <row r="18" spans="2:11" ht="12" customHeight="1" x14ac:dyDescent="0.4">
      <c r="C18" s="12"/>
      <c r="D18" s="12"/>
      <c r="E18" s="12"/>
      <c r="F18" s="12"/>
      <c r="G18" s="12"/>
      <c r="H18" s="12"/>
      <c r="I18" s="12"/>
      <c r="J18" s="12"/>
    </row>
    <row r="19" spans="2:11" s="42" customFormat="1" x14ac:dyDescent="0.4">
      <c r="B19" s="42" t="s">
        <v>65</v>
      </c>
      <c r="C19" s="43"/>
      <c r="D19" s="43"/>
      <c r="E19" s="43"/>
      <c r="F19" s="43"/>
    </row>
    <row r="20" spans="2:11" s="42" customFormat="1" ht="72" customHeight="1" x14ac:dyDescent="0.4">
      <c r="C20" s="147"/>
      <c r="D20" s="148"/>
      <c r="E20" s="148"/>
      <c r="F20" s="148"/>
      <c r="G20" s="148"/>
      <c r="H20" s="148"/>
      <c r="I20" s="148"/>
      <c r="J20" s="149"/>
      <c r="K20" s="39"/>
    </row>
    <row r="21" spans="2:11" x14ac:dyDescent="0.4">
      <c r="C21" s="128"/>
      <c r="D21" s="128"/>
      <c r="E21" s="128"/>
      <c r="F21" s="128"/>
      <c r="G21" s="128"/>
      <c r="H21" s="128"/>
      <c r="I21" s="128"/>
      <c r="J21" s="128"/>
      <c r="K21" s="39"/>
    </row>
    <row r="22" spans="2:11" x14ac:dyDescent="0.4">
      <c r="C22" s="13"/>
      <c r="D22" s="13"/>
      <c r="E22" s="13"/>
      <c r="F22" s="13"/>
      <c r="G22" s="13"/>
      <c r="H22" s="13"/>
      <c r="I22" s="13"/>
      <c r="J22" s="13"/>
    </row>
    <row r="23" spans="2:11" x14ac:dyDescent="0.4">
      <c r="B23" s="3" t="s">
        <v>47</v>
      </c>
      <c r="C23" s="5"/>
    </row>
    <row r="24" spans="2:11" ht="12.6" customHeight="1" x14ac:dyDescent="0.4"/>
    <row r="25" spans="2:11" ht="25.15" customHeight="1" x14ac:dyDescent="0.4">
      <c r="C25" s="94" t="s">
        <v>3</v>
      </c>
      <c r="D25" s="95"/>
      <c r="E25" s="110"/>
      <c r="F25" s="110"/>
      <c r="G25" s="110"/>
      <c r="H25" s="110"/>
      <c r="I25" s="110"/>
      <c r="J25" s="110"/>
    </row>
    <row r="26" spans="2:11" ht="25.15" customHeight="1" x14ac:dyDescent="0.4">
      <c r="C26" s="129" t="s">
        <v>6</v>
      </c>
      <c r="D26" s="130"/>
      <c r="E26" s="96"/>
      <c r="F26" s="96"/>
      <c r="G26" s="96"/>
      <c r="H26" s="96"/>
      <c r="I26" s="96"/>
      <c r="J26" s="96"/>
    </row>
    <row r="27" spans="2:11" ht="23.45" customHeight="1" x14ac:dyDescent="0.4">
      <c r="C27" s="131" t="s">
        <v>4</v>
      </c>
      <c r="D27" s="115"/>
      <c r="E27" s="132"/>
      <c r="F27" s="132"/>
      <c r="G27" s="132"/>
      <c r="H27" s="132"/>
      <c r="I27" s="132"/>
      <c r="J27" s="132"/>
    </row>
    <row r="28" spans="2:11" ht="25.15" customHeight="1" x14ac:dyDescent="0.4"/>
    <row r="29" spans="2:11" ht="25.15" customHeight="1" x14ac:dyDescent="0.4">
      <c r="C29" s="95" t="s">
        <v>5</v>
      </c>
      <c r="D29" s="95"/>
      <c r="E29" s="110"/>
      <c r="F29" s="110"/>
      <c r="G29" s="110"/>
      <c r="H29" s="110"/>
      <c r="I29" s="110"/>
      <c r="J29" s="110"/>
    </row>
    <row r="30" spans="2:11" ht="25.15" customHeight="1" x14ac:dyDescent="0.4">
      <c r="C30" s="94" t="s">
        <v>53</v>
      </c>
      <c r="D30" s="95"/>
      <c r="E30" s="96"/>
      <c r="F30" s="96"/>
      <c r="G30" s="96"/>
      <c r="H30" s="96"/>
      <c r="I30" s="96"/>
      <c r="J30" s="96"/>
    </row>
    <row r="31" spans="2:11" ht="25.15" customHeight="1" x14ac:dyDescent="0.4">
      <c r="C31" s="114" t="s">
        <v>4</v>
      </c>
      <c r="D31" s="115"/>
      <c r="E31" s="110"/>
      <c r="F31" s="110"/>
      <c r="G31" s="110"/>
      <c r="H31" s="110"/>
      <c r="I31" s="110"/>
      <c r="J31" s="110"/>
    </row>
    <row r="32" spans="2:11" ht="13.9" customHeight="1" x14ac:dyDescent="0.4"/>
    <row r="33" spans="2:11" ht="22.15" customHeight="1" x14ac:dyDescent="0.4">
      <c r="B33" s="4" t="s">
        <v>89</v>
      </c>
      <c r="C33" s="4"/>
      <c r="D33" s="4"/>
      <c r="E33" s="4"/>
      <c r="F33" s="4"/>
      <c r="G33" s="4"/>
      <c r="H33" s="4"/>
    </row>
    <row r="34" spans="2:11" ht="17.45" customHeight="1" x14ac:dyDescent="0.4">
      <c r="C34" s="3" t="s">
        <v>9</v>
      </c>
    </row>
    <row r="35" spans="2:11" ht="19.899999999999999" customHeight="1" thickBot="1" x14ac:dyDescent="0.45">
      <c r="C35" s="103" t="s">
        <v>105</v>
      </c>
      <c r="D35" s="104"/>
      <c r="E35" s="105"/>
      <c r="F35" s="103" t="s">
        <v>11</v>
      </c>
      <c r="G35" s="104"/>
      <c r="H35" s="105"/>
      <c r="I35" s="11" t="s">
        <v>52</v>
      </c>
      <c r="J35" s="106" t="s">
        <v>51</v>
      </c>
      <c r="K35" s="106"/>
    </row>
    <row r="36" spans="2:11" ht="19.899999999999999" customHeight="1" thickTop="1" x14ac:dyDescent="0.4">
      <c r="C36" s="111" t="s">
        <v>10</v>
      </c>
      <c r="D36" s="112"/>
      <c r="E36" s="113"/>
      <c r="F36" s="107" t="s">
        <v>144</v>
      </c>
      <c r="G36" s="108"/>
      <c r="H36" s="109"/>
      <c r="I36" s="133" t="s">
        <v>153</v>
      </c>
      <c r="J36" s="133"/>
      <c r="K36" s="133"/>
    </row>
    <row r="37" spans="2:11" ht="43.5" customHeight="1" x14ac:dyDescent="0.4">
      <c r="C37" s="99" t="s">
        <v>72</v>
      </c>
      <c r="D37" s="100"/>
      <c r="E37" s="23" t="s">
        <v>43</v>
      </c>
      <c r="F37" s="97" t="s">
        <v>56</v>
      </c>
      <c r="G37" s="102"/>
      <c r="H37" s="98"/>
      <c r="I37" s="24" t="s">
        <v>50</v>
      </c>
      <c r="J37" s="97" t="s">
        <v>50</v>
      </c>
      <c r="K37" s="98"/>
    </row>
    <row r="38" spans="2:11" ht="43.9" customHeight="1" x14ac:dyDescent="0.4">
      <c r="C38" s="99" t="s">
        <v>73</v>
      </c>
      <c r="D38" s="100"/>
      <c r="E38" s="23" t="s">
        <v>43</v>
      </c>
      <c r="F38" s="97" t="s">
        <v>74</v>
      </c>
      <c r="G38" s="102"/>
      <c r="H38" s="98"/>
      <c r="I38" s="24" t="s">
        <v>121</v>
      </c>
      <c r="J38" s="97" t="s">
        <v>120</v>
      </c>
      <c r="K38" s="98"/>
    </row>
    <row r="39" spans="2:11" x14ac:dyDescent="0.4">
      <c r="C39" s="153" t="s">
        <v>82</v>
      </c>
      <c r="D39" s="155"/>
      <c r="E39" s="23" t="s">
        <v>43</v>
      </c>
      <c r="F39" s="97" t="s">
        <v>75</v>
      </c>
      <c r="G39" s="102"/>
      <c r="H39" s="98"/>
      <c r="I39" s="24" t="s">
        <v>123</v>
      </c>
      <c r="J39" s="97" t="s">
        <v>122</v>
      </c>
      <c r="K39" s="98"/>
    </row>
    <row r="40" spans="2:11" ht="19.899999999999999" customHeight="1" x14ac:dyDescent="0.4">
      <c r="C40" s="153" t="s">
        <v>91</v>
      </c>
      <c r="D40" s="154"/>
      <c r="E40" s="155"/>
      <c r="F40" s="137" t="s">
        <v>12</v>
      </c>
      <c r="G40" s="138"/>
      <c r="H40" s="139"/>
      <c r="I40" s="95" t="s">
        <v>13</v>
      </c>
      <c r="J40" s="95"/>
      <c r="K40" s="95"/>
    </row>
    <row r="41" spans="2:11" ht="18.75" customHeight="1" x14ac:dyDescent="0.4">
      <c r="C41" s="99" t="s">
        <v>108</v>
      </c>
      <c r="D41" s="182"/>
      <c r="E41" s="100"/>
      <c r="F41" s="97" t="s">
        <v>146</v>
      </c>
      <c r="G41" s="102"/>
      <c r="H41" s="98"/>
      <c r="I41" s="95" t="s">
        <v>154</v>
      </c>
      <c r="J41" s="95"/>
      <c r="K41" s="95"/>
    </row>
    <row r="42" spans="2:11" ht="12.6" customHeight="1" x14ac:dyDescent="0.4"/>
    <row r="43" spans="2:11" ht="36" customHeight="1" thickBot="1" x14ac:dyDescent="0.45">
      <c r="C43" s="103" t="s">
        <v>105</v>
      </c>
      <c r="D43" s="104"/>
      <c r="E43" s="105"/>
      <c r="F43" s="101" t="s">
        <v>18</v>
      </c>
      <c r="G43" s="101"/>
      <c r="H43" s="21" t="s">
        <v>57</v>
      </c>
      <c r="I43" s="21" t="s">
        <v>58</v>
      </c>
      <c r="J43" s="21" t="s">
        <v>55</v>
      </c>
      <c r="K43" s="11" t="s">
        <v>54</v>
      </c>
    </row>
    <row r="44" spans="2:11" ht="21.95" customHeight="1" thickTop="1" x14ac:dyDescent="0.4">
      <c r="C44" s="166" t="s">
        <v>10</v>
      </c>
      <c r="D44" s="167"/>
      <c r="E44" s="168"/>
      <c r="F44" s="158"/>
      <c r="G44" s="158"/>
      <c r="H44" s="36"/>
      <c r="I44" s="36"/>
      <c r="J44" s="36"/>
      <c r="K44" s="25">
        <f>SUM(H44:J44)</f>
        <v>0</v>
      </c>
    </row>
    <row r="45" spans="2:11" ht="21.95" customHeight="1" x14ac:dyDescent="0.4">
      <c r="C45" s="159" t="s">
        <v>71</v>
      </c>
      <c r="D45" s="160"/>
      <c r="E45" s="161"/>
      <c r="F45" s="32"/>
      <c r="G45" s="30" t="s">
        <v>16</v>
      </c>
      <c r="H45" s="26">
        <f>F45*120000</f>
        <v>0</v>
      </c>
      <c r="I45" s="26">
        <f>F45*20000</f>
        <v>0</v>
      </c>
      <c r="J45" s="26">
        <f>F45*20000</f>
        <v>0</v>
      </c>
      <c r="K45" s="26">
        <f>SUM(H45:J45)</f>
        <v>0</v>
      </c>
    </row>
    <row r="46" spans="2:11" ht="21.95" customHeight="1" x14ac:dyDescent="0.4">
      <c r="C46" s="159" t="s">
        <v>73</v>
      </c>
      <c r="D46" s="160"/>
      <c r="E46" s="161"/>
      <c r="F46" s="32"/>
      <c r="G46" s="30" t="s">
        <v>16</v>
      </c>
      <c r="H46" s="26">
        <f>F46*332000</f>
        <v>0</v>
      </c>
      <c r="I46" s="26">
        <f>F46*55400</f>
        <v>0</v>
      </c>
      <c r="J46" s="26">
        <f>F46*55400</f>
        <v>0</v>
      </c>
      <c r="K46" s="26">
        <f>SUM(H46:J46)</f>
        <v>0</v>
      </c>
    </row>
    <row r="47" spans="2:11" ht="21.95" customHeight="1" x14ac:dyDescent="0.4">
      <c r="C47" s="165" t="s">
        <v>84</v>
      </c>
      <c r="D47" s="163"/>
      <c r="E47" s="164"/>
      <c r="F47" s="32"/>
      <c r="G47" s="30" t="s">
        <v>16</v>
      </c>
      <c r="H47" s="26">
        <f>F47*191000</f>
        <v>0</v>
      </c>
      <c r="I47" s="26">
        <f>F47*31900</f>
        <v>0</v>
      </c>
      <c r="J47" s="26">
        <f>F47*31900</f>
        <v>0</v>
      </c>
      <c r="K47" s="26">
        <f>SUM(H47:J47)</f>
        <v>0</v>
      </c>
    </row>
    <row r="48" spans="2:11" ht="21.95" customHeight="1" x14ac:dyDescent="0.4">
      <c r="C48" s="80" t="s">
        <v>164</v>
      </c>
      <c r="D48" s="183" t="s">
        <v>165</v>
      </c>
      <c r="E48" s="183"/>
      <c r="F48" s="184" t="s">
        <v>162</v>
      </c>
      <c r="G48" s="185"/>
      <c r="H48" s="26"/>
      <c r="I48" s="79" t="s">
        <v>163</v>
      </c>
      <c r="J48" s="79" t="s">
        <v>163</v>
      </c>
      <c r="K48" s="79" t="s">
        <v>163</v>
      </c>
    </row>
    <row r="49" spans="3:12" ht="21.95" customHeight="1" x14ac:dyDescent="0.4">
      <c r="C49" s="169" t="s">
        <v>90</v>
      </c>
      <c r="D49" s="170"/>
      <c r="E49" s="171"/>
      <c r="F49" s="172" t="s">
        <v>163</v>
      </c>
      <c r="G49" s="173"/>
      <c r="H49" s="26">
        <f>SUM(H44:H48)</f>
        <v>0</v>
      </c>
      <c r="I49" s="26">
        <f>SUM(I44:I47)</f>
        <v>0</v>
      </c>
      <c r="J49" s="26">
        <f>SUM(J44:J47)</f>
        <v>0</v>
      </c>
      <c r="K49" s="26">
        <f>SUM(K44:K47)</f>
        <v>0</v>
      </c>
    </row>
    <row r="50" spans="3:12" ht="21.95" customHeight="1" x14ac:dyDescent="0.4">
      <c r="C50" s="162" t="s">
        <v>91</v>
      </c>
      <c r="D50" s="163"/>
      <c r="E50" s="164"/>
      <c r="F50" s="33"/>
      <c r="G50" s="30" t="s">
        <v>17</v>
      </c>
      <c r="H50" s="26">
        <f>F50*800</f>
        <v>0</v>
      </c>
      <c r="I50" s="26">
        <f>F50*100</f>
        <v>0</v>
      </c>
      <c r="J50" s="26">
        <f>F50*100</f>
        <v>0</v>
      </c>
      <c r="K50" s="26">
        <f>SUM(H50:J50)</f>
        <v>0</v>
      </c>
    </row>
    <row r="51" spans="3:12" ht="21.95" customHeight="1" x14ac:dyDescent="0.4">
      <c r="C51" s="159" t="s">
        <v>92</v>
      </c>
      <c r="D51" s="160"/>
      <c r="E51" s="161"/>
      <c r="F51" s="34"/>
      <c r="G51" s="31" t="s">
        <v>59</v>
      </c>
      <c r="H51" s="26">
        <f>F51</f>
        <v>0</v>
      </c>
      <c r="I51" s="27">
        <f>ROUNDDOWN(F51/6,0-3)</f>
        <v>0</v>
      </c>
      <c r="J51" s="27">
        <f>ROUNDDOWN(F51/6,0-3)</f>
        <v>0</v>
      </c>
      <c r="K51" s="28">
        <f>SUM(H51:J51)</f>
        <v>0</v>
      </c>
    </row>
    <row r="52" spans="3:12" ht="21.95" customHeight="1" x14ac:dyDescent="0.4">
      <c r="C52" s="114" t="s">
        <v>94</v>
      </c>
      <c r="D52" s="115"/>
      <c r="E52" s="15" t="s">
        <v>40</v>
      </c>
      <c r="F52" s="61"/>
      <c r="G52" s="180" t="s">
        <v>60</v>
      </c>
      <c r="H52" s="26"/>
      <c r="I52" s="186" t="s">
        <v>66</v>
      </c>
      <c r="J52" s="187"/>
      <c r="K52" s="26" t="str">
        <f>IF(ISNUMBER(H52)*1,$H$52,"")</f>
        <v/>
      </c>
    </row>
    <row r="53" spans="3:12" ht="48.75" customHeight="1" x14ac:dyDescent="0.4">
      <c r="C53" s="174" t="s">
        <v>95</v>
      </c>
      <c r="D53" s="175"/>
      <c r="E53" s="15" t="s">
        <v>41</v>
      </c>
      <c r="F53" s="34"/>
      <c r="G53" s="181"/>
      <c r="H53" s="26"/>
      <c r="I53" s="188"/>
      <c r="J53" s="189"/>
      <c r="K53" s="26" t="str">
        <f>IF(ISNUMBER(H53)*1,$H$53,"")</f>
        <v/>
      </c>
      <c r="L53" s="41"/>
    </row>
    <row r="54" spans="3:12" ht="21.95" customHeight="1" x14ac:dyDescent="0.4">
      <c r="C54" s="156" t="s">
        <v>90</v>
      </c>
      <c r="D54" s="157"/>
      <c r="E54" s="157"/>
      <c r="F54" s="34"/>
      <c r="G54" s="48"/>
      <c r="H54" s="26">
        <f>SUM(H50:H53)</f>
        <v>0</v>
      </c>
      <c r="I54" s="26">
        <f>SUM(I50:I51)</f>
        <v>0</v>
      </c>
      <c r="J54" s="26">
        <f>SUM(J50:J51)</f>
        <v>0</v>
      </c>
      <c r="K54" s="26">
        <f>SUM(K50:K53)</f>
        <v>0</v>
      </c>
      <c r="L54" s="41"/>
    </row>
    <row r="55" spans="3:12" ht="29.45" customHeight="1" x14ac:dyDescent="0.4">
      <c r="C55" s="137" t="s">
        <v>93</v>
      </c>
      <c r="D55" s="138"/>
      <c r="E55" s="138"/>
      <c r="F55" s="138"/>
      <c r="G55" s="139"/>
      <c r="H55" s="29">
        <f>H49+H54</f>
        <v>0</v>
      </c>
      <c r="I55" s="29">
        <f>I49+I54</f>
        <v>0</v>
      </c>
      <c r="J55" s="29">
        <f>J49+J54</f>
        <v>0</v>
      </c>
      <c r="K55" s="29">
        <f>K49+K54</f>
        <v>0</v>
      </c>
      <c r="L55" s="41"/>
    </row>
    <row r="56" spans="3:12" ht="39.6" customHeight="1" x14ac:dyDescent="0.4">
      <c r="C56" s="176" t="s">
        <v>96</v>
      </c>
      <c r="D56" s="176"/>
      <c r="E56" s="176"/>
      <c r="F56" s="32"/>
      <c r="G56" s="30" t="s">
        <v>16</v>
      </c>
      <c r="H56" s="177"/>
      <c r="I56" s="178"/>
      <c r="J56" s="178"/>
      <c r="K56" s="179"/>
    </row>
    <row r="57" spans="3:12" ht="10.9" customHeight="1" x14ac:dyDescent="0.4">
      <c r="L57" s="41"/>
    </row>
    <row r="58" spans="3:12" x14ac:dyDescent="0.4">
      <c r="C58" s="116" t="s">
        <v>97</v>
      </c>
      <c r="D58" s="116"/>
      <c r="E58" s="116"/>
      <c r="F58" s="116"/>
      <c r="G58" s="116"/>
      <c r="H58" s="116"/>
      <c r="I58" s="116"/>
      <c r="J58" s="116"/>
      <c r="K58" s="116"/>
    </row>
    <row r="59" spans="3:12" x14ac:dyDescent="0.4">
      <c r="C59" s="116" t="s">
        <v>98</v>
      </c>
      <c r="D59" s="116"/>
      <c r="E59" s="116"/>
      <c r="F59" s="116"/>
      <c r="G59" s="116"/>
      <c r="H59" s="116"/>
      <c r="I59" s="116"/>
      <c r="J59" s="116"/>
      <c r="K59" s="116"/>
    </row>
    <row r="60" spans="3:12" x14ac:dyDescent="0.4">
      <c r="C60" s="116" t="s">
        <v>99</v>
      </c>
      <c r="D60" s="116"/>
      <c r="E60" s="116"/>
      <c r="F60" s="116"/>
      <c r="G60" s="116"/>
      <c r="H60" s="116"/>
      <c r="I60" s="116"/>
      <c r="J60" s="116"/>
      <c r="K60" s="116"/>
    </row>
    <row r="61" spans="3:12" x14ac:dyDescent="0.4">
      <c r="C61" s="50" t="s">
        <v>100</v>
      </c>
      <c r="D61" s="51"/>
      <c r="E61" s="51"/>
      <c r="F61" s="51"/>
      <c r="G61" s="51"/>
      <c r="H61" s="51"/>
      <c r="I61" s="51"/>
      <c r="J61" s="51"/>
      <c r="K61" s="51"/>
    </row>
    <row r="62" spans="3:12" x14ac:dyDescent="0.4">
      <c r="C62" s="50" t="s">
        <v>102</v>
      </c>
      <c r="D62" s="51"/>
      <c r="E62" s="51"/>
      <c r="F62" s="51"/>
      <c r="G62" s="51"/>
      <c r="H62" s="51"/>
      <c r="I62" s="51"/>
      <c r="J62" s="51"/>
      <c r="K62" s="51"/>
    </row>
    <row r="63" spans="3:12" x14ac:dyDescent="0.4">
      <c r="C63" s="50" t="s">
        <v>103</v>
      </c>
      <c r="D63" s="51"/>
      <c r="E63" s="51"/>
      <c r="F63" s="51"/>
      <c r="G63" s="51"/>
      <c r="H63" s="51"/>
      <c r="I63" s="51"/>
      <c r="J63" s="51"/>
      <c r="K63" s="51"/>
    </row>
    <row r="64" spans="3:12" x14ac:dyDescent="0.4">
      <c r="C64" s="50" t="s">
        <v>101</v>
      </c>
      <c r="D64" s="52"/>
      <c r="E64" s="52"/>
      <c r="F64" s="52"/>
      <c r="G64" s="52"/>
      <c r="H64" s="52"/>
      <c r="I64" s="52"/>
      <c r="J64" s="52"/>
      <c r="K64" s="52"/>
    </row>
    <row r="65" spans="3:11" x14ac:dyDescent="0.4">
      <c r="C65" s="50" t="s">
        <v>104</v>
      </c>
      <c r="D65" s="53"/>
      <c r="E65" s="53"/>
      <c r="F65" s="53"/>
      <c r="G65" s="53"/>
      <c r="H65" s="53"/>
      <c r="I65" s="53"/>
      <c r="J65" s="53"/>
      <c r="K65" s="53"/>
    </row>
    <row r="66" spans="3:11" ht="12.75" customHeight="1" x14ac:dyDescent="0.4">
      <c r="C66" s="49"/>
      <c r="D66" s="20"/>
      <c r="E66" s="20"/>
      <c r="F66" s="20"/>
      <c r="G66" s="20"/>
      <c r="H66" s="20"/>
      <c r="I66" s="20"/>
      <c r="J66" s="20"/>
      <c r="K66" s="20"/>
    </row>
    <row r="67" spans="3:11" x14ac:dyDescent="0.4">
      <c r="C67" s="3" t="s">
        <v>19</v>
      </c>
      <c r="D67" s="4"/>
      <c r="E67" s="4"/>
      <c r="F67" s="4"/>
      <c r="G67" s="4"/>
      <c r="H67" s="4"/>
    </row>
    <row r="68" spans="3:11" x14ac:dyDescent="0.4">
      <c r="C68" s="116" t="s">
        <v>151</v>
      </c>
      <c r="D68" s="116"/>
      <c r="E68" s="116"/>
      <c r="F68" s="116"/>
      <c r="G68" s="116"/>
      <c r="H68" s="116"/>
      <c r="I68" s="116"/>
      <c r="J68" s="116"/>
      <c r="K68" s="116"/>
    </row>
    <row r="69" spans="3:11" x14ac:dyDescent="0.4">
      <c r="C69" s="116" t="s">
        <v>107</v>
      </c>
      <c r="D69" s="116"/>
      <c r="E69" s="116"/>
      <c r="F69" s="116"/>
      <c r="G69" s="116"/>
      <c r="H69" s="116"/>
      <c r="I69" s="116"/>
      <c r="J69" s="116"/>
      <c r="K69" s="116"/>
    </row>
    <row r="70" spans="3:11" ht="28.15" customHeight="1" x14ac:dyDescent="0.4">
      <c r="D70" s="117">
        <f>K49+K50+K51+F52+F53</f>
        <v>0</v>
      </c>
      <c r="E70" s="118"/>
      <c r="F70" s="119"/>
      <c r="G70" s="9" t="s">
        <v>20</v>
      </c>
      <c r="H70" s="9"/>
    </row>
    <row r="71" spans="3:11" ht="12" customHeight="1" x14ac:dyDescent="0.4"/>
    <row r="72" spans="3:11" ht="25.15" customHeight="1" x14ac:dyDescent="0.4">
      <c r="C72" s="3" t="s">
        <v>39</v>
      </c>
      <c r="D72" s="4"/>
      <c r="E72" s="4"/>
      <c r="F72" s="4"/>
    </row>
    <row r="73" spans="3:11" ht="25.15" customHeight="1" thickBot="1" x14ac:dyDescent="0.45">
      <c r="C73" s="106" t="s">
        <v>21</v>
      </c>
      <c r="D73" s="106"/>
      <c r="E73" s="106" t="s">
        <v>37</v>
      </c>
      <c r="F73" s="106"/>
      <c r="G73" s="106"/>
      <c r="H73" s="106"/>
      <c r="I73" s="106"/>
      <c r="J73" s="11" t="s">
        <v>22</v>
      </c>
    </row>
    <row r="74" spans="3:11" ht="63" customHeight="1" thickTop="1" x14ac:dyDescent="0.4">
      <c r="C74" s="121"/>
      <c r="D74" s="121"/>
      <c r="E74" s="122"/>
      <c r="F74" s="122"/>
      <c r="G74" s="122"/>
      <c r="H74" s="122"/>
      <c r="I74" s="122"/>
      <c r="J74" s="35" t="s">
        <v>23</v>
      </c>
    </row>
    <row r="75" spans="3:11" ht="24.6" customHeight="1" x14ac:dyDescent="0.4">
      <c r="C75" s="123" t="s">
        <v>38</v>
      </c>
      <c r="D75" s="124"/>
      <c r="E75" s="124"/>
      <c r="F75" s="124"/>
      <c r="G75" s="124"/>
      <c r="H75" s="124"/>
      <c r="I75" s="124"/>
      <c r="J75" s="124"/>
    </row>
    <row r="76" spans="3:11" ht="11.25" customHeight="1" x14ac:dyDescent="0.4"/>
    <row r="77" spans="3:11" ht="20.45" customHeight="1" x14ac:dyDescent="0.4">
      <c r="C77" s="3" t="s">
        <v>109</v>
      </c>
    </row>
    <row r="78" spans="3:11" ht="24" customHeight="1" x14ac:dyDescent="0.4">
      <c r="C78" s="120" t="s">
        <v>42</v>
      </c>
      <c r="D78" s="120"/>
      <c r="E78" s="120"/>
      <c r="F78" s="120"/>
      <c r="G78" s="120"/>
      <c r="H78" s="120"/>
      <c r="I78" s="120"/>
      <c r="J78" s="120"/>
    </row>
    <row r="79" spans="3:11" ht="29.45" customHeight="1" x14ac:dyDescent="0.4">
      <c r="C79" s="134"/>
      <c r="D79" s="135"/>
      <c r="E79" s="135"/>
      <c r="F79" s="135"/>
      <c r="G79" s="135"/>
      <c r="H79" s="135"/>
      <c r="I79" s="135"/>
      <c r="J79" s="135"/>
      <c r="K79" s="136"/>
    </row>
    <row r="80" spans="3:11" x14ac:dyDescent="0.4">
      <c r="C80" s="3" t="s">
        <v>152</v>
      </c>
    </row>
    <row r="81" spans="3:12" ht="29.45" customHeight="1" x14ac:dyDescent="0.4">
      <c r="C81" s="134"/>
      <c r="D81" s="135"/>
      <c r="E81" s="135"/>
      <c r="F81" s="135"/>
      <c r="G81" s="135"/>
      <c r="H81" s="135"/>
      <c r="I81" s="135"/>
      <c r="J81" s="135"/>
      <c r="K81" s="136"/>
    </row>
    <row r="82" spans="3:12" ht="11.25" customHeight="1" x14ac:dyDescent="0.4"/>
    <row r="83" spans="3:12" x14ac:dyDescent="0.4">
      <c r="C83" s="3" t="s">
        <v>110</v>
      </c>
    </row>
    <row r="84" spans="3:12" x14ac:dyDescent="0.4">
      <c r="C84" s="76" t="s">
        <v>157</v>
      </c>
      <c r="D84" s="76"/>
    </row>
    <row r="85" spans="3:12" ht="28.5" customHeight="1" x14ac:dyDescent="0.4">
      <c r="C85" s="125"/>
      <c r="D85" s="126"/>
      <c r="E85" s="126"/>
      <c r="F85" s="126"/>
      <c r="G85" s="126"/>
      <c r="H85" s="126"/>
      <c r="I85" s="126"/>
      <c r="J85" s="126"/>
      <c r="K85" s="127"/>
    </row>
    <row r="88" spans="3:12" x14ac:dyDescent="0.4">
      <c r="L88" s="37"/>
    </row>
  </sheetData>
  <sheetProtection insertRows="0"/>
  <mergeCells count="80">
    <mergeCell ref="C58:K58"/>
    <mergeCell ref="C68:K68"/>
    <mergeCell ref="C69:K69"/>
    <mergeCell ref="J39:K39"/>
    <mergeCell ref="I41:K41"/>
    <mergeCell ref="C59:K59"/>
    <mergeCell ref="C52:D52"/>
    <mergeCell ref="C53:D53"/>
    <mergeCell ref="C56:E56"/>
    <mergeCell ref="H56:K56"/>
    <mergeCell ref="G52:G53"/>
    <mergeCell ref="C41:E41"/>
    <mergeCell ref="D48:E48"/>
    <mergeCell ref="F48:G48"/>
    <mergeCell ref="C39:D39"/>
    <mergeCell ref="I52:J53"/>
    <mergeCell ref="C40:E40"/>
    <mergeCell ref="C54:E54"/>
    <mergeCell ref="F44:G44"/>
    <mergeCell ref="C51:E51"/>
    <mergeCell ref="C50:E50"/>
    <mergeCell ref="C47:E47"/>
    <mergeCell ref="C46:E46"/>
    <mergeCell ref="C45:E45"/>
    <mergeCell ref="C44:E44"/>
    <mergeCell ref="C49:E49"/>
    <mergeCell ref="F40:H40"/>
    <mergeCell ref="F49:G49"/>
    <mergeCell ref="A11:K14"/>
    <mergeCell ref="B15:K15"/>
    <mergeCell ref="C20:J20"/>
    <mergeCell ref="C17:J17"/>
    <mergeCell ref="C29:D29"/>
    <mergeCell ref="E29:J29"/>
    <mergeCell ref="I2:K2"/>
    <mergeCell ref="I3:K3"/>
    <mergeCell ref="B9:K9"/>
    <mergeCell ref="I5:K5"/>
    <mergeCell ref="I6:K6"/>
    <mergeCell ref="I7:K7"/>
    <mergeCell ref="C85:K85"/>
    <mergeCell ref="C21:J21"/>
    <mergeCell ref="C25:D25"/>
    <mergeCell ref="C26:D26"/>
    <mergeCell ref="E26:J26"/>
    <mergeCell ref="C27:D27"/>
    <mergeCell ref="E27:J27"/>
    <mergeCell ref="E25:J25"/>
    <mergeCell ref="F35:H35"/>
    <mergeCell ref="F38:H38"/>
    <mergeCell ref="I36:K36"/>
    <mergeCell ref="J38:K38"/>
    <mergeCell ref="F39:H39"/>
    <mergeCell ref="C79:K79"/>
    <mergeCell ref="C81:K81"/>
    <mergeCell ref="C55:G55"/>
    <mergeCell ref="C60:K60"/>
    <mergeCell ref="D70:F70"/>
    <mergeCell ref="C78:J78"/>
    <mergeCell ref="C73:D73"/>
    <mergeCell ref="E73:I73"/>
    <mergeCell ref="C74:D74"/>
    <mergeCell ref="E74:I74"/>
    <mergeCell ref="C75:J75"/>
    <mergeCell ref="C30:D30"/>
    <mergeCell ref="E30:J30"/>
    <mergeCell ref="J37:K37"/>
    <mergeCell ref="C38:D38"/>
    <mergeCell ref="F43:G43"/>
    <mergeCell ref="F41:H41"/>
    <mergeCell ref="C43:E43"/>
    <mergeCell ref="J35:K35"/>
    <mergeCell ref="F36:H36"/>
    <mergeCell ref="F37:H37"/>
    <mergeCell ref="E31:J31"/>
    <mergeCell ref="C35:E35"/>
    <mergeCell ref="C36:E36"/>
    <mergeCell ref="C37:D37"/>
    <mergeCell ref="I40:K40"/>
    <mergeCell ref="C31:D31"/>
  </mergeCells>
  <phoneticPr fontId="2"/>
  <dataValidations xWindow="582" yWindow="602" count="9">
    <dataValidation type="whole" allowBlank="1" showInputMessage="1" promptTitle="(注)" prompt="１ｍ単位で入力。小数点1位は切り捨て。_x000a_" sqref="F50" xr:uid="{2F808788-3DCF-4106-AEFC-C2E7A052E6B0}">
      <formula1>0</formula1>
      <formula2>100000</formula2>
    </dataValidation>
    <dataValidation allowBlank="1" showInputMessage="1" showErrorMessage="1" promptTitle="(注)" prompt="活動の為の講習なので、活動開始したら早めに実施してください。" sqref="J74" xr:uid="{7F68D43A-BD80-4909-96C8-8A3C2C176B72}"/>
    <dataValidation allowBlank="1" showInputMessage="1" showErrorMessage="1" promptTitle="(注)" prompt="・日付は任意ですが、協定書より後の日付にしてください。_x000a_・採択決定前着手届を出す場合は採択決定前着手届とこの申請の日付を同じにする。" sqref="I3:K3" xr:uid="{0DC10239-4565-43EC-A2C6-3FE899246496}"/>
    <dataValidation allowBlank="1" showInputMessage="1" showErrorMessage="1" promptTitle="(注)" prompt="各団体で管理している文書番号。特に規定がなければ「第1号」などでよい" sqref="I2:K2" xr:uid="{276FE37D-113F-4150-9F75-B8A59BA798AD}"/>
    <dataValidation allowBlank="1" showInputMessage="1" showErrorMessage="1" promptTitle="(注)" prompt="林班、小林班、枝番を記載" sqref="K20" xr:uid="{388AB96A-4F40-4476-B0DA-E2114FBE3EC1}"/>
    <dataValidation allowBlank="1" showErrorMessage="1" promptTitle="(注)" prompt="0.1ha未満切り捨て。例：1.58なら1.5と入力。_x000a_" sqref="F56 F45:F49" xr:uid="{F78C87EF-1B32-43DB-AE27-B503A4D11378}"/>
    <dataValidation allowBlank="1" showInputMessage="1" showErrorMessage="1" promptTitle="(注)" prompt="活動計画書と同じ内容になる様　確認して記載してください。_x000a_" sqref="E74:I74" xr:uid="{EC65DC18-851C-48B2-80EC-63D168AEF9E0}"/>
    <dataValidation allowBlank="1" showInputMessage="1" showErrorMessage="1" promptTitle="(注)" prompt="地番、林班、小林班を記載" sqref="C20:J20" xr:uid="{19CC2B1E-3565-4EF6-98CA-AF251744C279}"/>
    <dataValidation allowBlank="1" showInputMessage="1" showErrorMessage="1" prompt="資機材購入理由書の額" sqref="H52:H53" xr:uid="{95130F47-4DD8-41E1-BBE2-FA426A959971}"/>
  </dataValidations>
  <pageMargins left="0.70866141732283472" right="0.31496062992125984" top="0.74803149606299213" bottom="0.74803149606299213" header="0.31496062992125984" footer="0.31496062992125984"/>
  <pageSetup paperSize="9" scale="84" fitToHeight="3" orientation="portrait" r:id="rId1"/>
  <rowBreaks count="2" manualBreakCount="2">
    <brk id="32" max="16383" man="1"/>
    <brk id="6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3D27-E262-49EB-9528-F86CEF049451}">
  <dimension ref="A1:V88"/>
  <sheetViews>
    <sheetView view="pageBreakPreview" zoomScaleNormal="100" zoomScaleSheetLayoutView="100" workbookViewId="0">
      <selection activeCell="A16" sqref="A16"/>
    </sheetView>
  </sheetViews>
  <sheetFormatPr defaultColWidth="8.75" defaultRowHeight="19.5" x14ac:dyDescent="0.4"/>
  <cols>
    <col min="1" max="1" width="1.75" style="3" customWidth="1"/>
    <col min="2" max="2" width="3.75" style="3" customWidth="1"/>
    <col min="3" max="3" width="9.5" style="3" customWidth="1"/>
    <col min="4" max="4" width="10" style="3" customWidth="1"/>
    <col min="5" max="5" width="6" style="3" customWidth="1"/>
    <col min="6" max="6" width="6.625" style="3" customWidth="1"/>
    <col min="7" max="7" width="4.75" style="3" bestFit="1" customWidth="1"/>
    <col min="8" max="8" width="11.75" style="3" bestFit="1" customWidth="1"/>
    <col min="9" max="9" width="17.375" style="3" bestFit="1" customWidth="1"/>
    <col min="10" max="10" width="11.875" style="3" customWidth="1"/>
    <col min="11" max="11" width="12.25" style="3" customWidth="1"/>
    <col min="12" max="16384" width="8.75" style="3"/>
  </cols>
  <sheetData>
    <row r="1" spans="1:22" x14ac:dyDescent="0.4">
      <c r="B1" s="3" t="s">
        <v>86</v>
      </c>
    </row>
    <row r="2" spans="1:22" x14ac:dyDescent="0.4">
      <c r="I2" s="140" t="s">
        <v>62</v>
      </c>
      <c r="J2" s="140"/>
      <c r="K2" s="140"/>
      <c r="M2" s="3" t="s">
        <v>166</v>
      </c>
    </row>
    <row r="3" spans="1:22" x14ac:dyDescent="0.4">
      <c r="I3" s="141" t="s">
        <v>70</v>
      </c>
      <c r="J3" s="141"/>
      <c r="K3" s="141"/>
    </row>
    <row r="4" spans="1:22" x14ac:dyDescent="0.4">
      <c r="B4" s="3" t="s">
        <v>0</v>
      </c>
    </row>
    <row r="5" spans="1:22" x14ac:dyDescent="0.4">
      <c r="C5" s="3" t="s">
        <v>1</v>
      </c>
      <c r="H5" s="38"/>
      <c r="I5" s="143"/>
      <c r="J5" s="143"/>
      <c r="K5" s="143"/>
    </row>
    <row r="6" spans="1:22" x14ac:dyDescent="0.4">
      <c r="F6" s="10"/>
      <c r="H6" s="44" t="s">
        <v>63</v>
      </c>
      <c r="I6" s="144"/>
      <c r="J6" s="144"/>
      <c r="K6" s="144"/>
    </row>
    <row r="7" spans="1:22" ht="21" customHeight="1" x14ac:dyDescent="0.4">
      <c r="H7" s="44" t="s">
        <v>64</v>
      </c>
      <c r="I7" s="145"/>
      <c r="J7" s="145"/>
      <c r="K7" s="145"/>
    </row>
    <row r="9" spans="1:22" x14ac:dyDescent="0.4">
      <c r="B9" s="142" t="s">
        <v>87</v>
      </c>
      <c r="C9" s="142"/>
      <c r="D9" s="142"/>
      <c r="E9" s="142"/>
      <c r="F9" s="142"/>
      <c r="G9" s="142"/>
      <c r="H9" s="142"/>
      <c r="I9" s="142"/>
      <c r="J9" s="142"/>
      <c r="K9" s="142"/>
    </row>
    <row r="10" spans="1:22" x14ac:dyDescent="0.4">
      <c r="B10" s="9"/>
      <c r="C10" s="9"/>
      <c r="D10" s="9"/>
      <c r="E10" s="9"/>
      <c r="F10" s="9"/>
      <c r="G10" s="9"/>
      <c r="H10" s="9"/>
      <c r="I10" s="9"/>
      <c r="J10" s="9"/>
      <c r="V10"/>
    </row>
    <row r="11" spans="1:22" ht="19.899999999999999" customHeight="1" x14ac:dyDescent="0.4">
      <c r="A11" s="146" t="s">
        <v>168</v>
      </c>
      <c r="B11" s="146"/>
      <c r="C11" s="146"/>
      <c r="D11" s="146"/>
      <c r="E11" s="146"/>
      <c r="F11" s="146"/>
      <c r="G11" s="146"/>
      <c r="H11" s="146"/>
      <c r="I11" s="146"/>
      <c r="J11" s="146"/>
      <c r="K11" s="146"/>
      <c r="U11"/>
    </row>
    <row r="12" spans="1:22" x14ac:dyDescent="0.4">
      <c r="A12" s="146"/>
      <c r="B12" s="146"/>
      <c r="C12" s="146"/>
      <c r="D12" s="146"/>
      <c r="E12" s="146"/>
      <c r="F12" s="146"/>
      <c r="G12" s="146"/>
      <c r="H12" s="146"/>
      <c r="I12" s="146"/>
      <c r="J12" s="146"/>
      <c r="K12" s="146"/>
    </row>
    <row r="13" spans="1:22" x14ac:dyDescent="0.4">
      <c r="A13" s="146"/>
      <c r="B13" s="146"/>
      <c r="C13" s="146"/>
      <c r="D13" s="146"/>
      <c r="E13" s="146"/>
      <c r="F13" s="146"/>
      <c r="G13" s="146"/>
      <c r="H13" s="146"/>
      <c r="I13" s="146"/>
      <c r="J13" s="146"/>
      <c r="K13" s="146"/>
    </row>
    <row r="14" spans="1:22" x14ac:dyDescent="0.4">
      <c r="A14" s="146"/>
      <c r="B14" s="146"/>
      <c r="C14" s="146"/>
      <c r="D14" s="146"/>
      <c r="E14" s="146"/>
      <c r="F14" s="146"/>
      <c r="G14" s="146"/>
      <c r="H14" s="146"/>
      <c r="I14" s="146"/>
      <c r="J14" s="146"/>
      <c r="K14" s="146"/>
    </row>
    <row r="15" spans="1:22" x14ac:dyDescent="0.4">
      <c r="B15" s="142" t="s">
        <v>2</v>
      </c>
      <c r="C15" s="142"/>
      <c r="D15" s="142"/>
      <c r="E15" s="142"/>
      <c r="F15" s="142"/>
      <c r="G15" s="142"/>
      <c r="H15" s="142"/>
      <c r="I15" s="142"/>
      <c r="J15" s="142"/>
      <c r="K15" s="142"/>
    </row>
    <row r="16" spans="1:22" x14ac:dyDescent="0.4">
      <c r="B16" s="4" t="s">
        <v>88</v>
      </c>
      <c r="C16" s="4"/>
      <c r="D16" s="4"/>
      <c r="E16" s="4"/>
      <c r="F16" s="4"/>
    </row>
    <row r="17" spans="2:11" ht="21.6" customHeight="1" x14ac:dyDescent="0.4">
      <c r="C17" s="150"/>
      <c r="D17" s="151"/>
      <c r="E17" s="151"/>
      <c r="F17" s="151"/>
      <c r="G17" s="151"/>
      <c r="H17" s="151"/>
      <c r="I17" s="151"/>
      <c r="J17" s="152"/>
      <c r="K17" s="40"/>
    </row>
    <row r="18" spans="2:11" ht="12" customHeight="1" x14ac:dyDescent="0.4">
      <c r="C18" s="12"/>
      <c r="D18" s="12"/>
      <c r="E18" s="12"/>
      <c r="F18" s="12"/>
      <c r="G18" s="12"/>
      <c r="H18" s="12"/>
      <c r="I18" s="12"/>
      <c r="J18" s="12"/>
    </row>
    <row r="19" spans="2:11" s="42" customFormat="1" x14ac:dyDescent="0.4">
      <c r="B19" s="42" t="s">
        <v>65</v>
      </c>
      <c r="C19" s="43"/>
      <c r="D19" s="43"/>
      <c r="E19" s="43"/>
      <c r="F19" s="43"/>
    </row>
    <row r="20" spans="2:11" s="42" customFormat="1" ht="72" customHeight="1" x14ac:dyDescent="0.4">
      <c r="C20" s="190"/>
      <c r="D20" s="191"/>
      <c r="E20" s="191"/>
      <c r="F20" s="191"/>
      <c r="G20" s="191"/>
      <c r="H20" s="191"/>
      <c r="I20" s="191"/>
      <c r="J20" s="192"/>
      <c r="K20" s="39"/>
    </row>
    <row r="21" spans="2:11" x14ac:dyDescent="0.4">
      <c r="C21" s="128"/>
      <c r="D21" s="128"/>
      <c r="E21" s="128"/>
      <c r="F21" s="128"/>
      <c r="G21" s="128"/>
      <c r="H21" s="128"/>
      <c r="I21" s="128"/>
      <c r="J21" s="128"/>
      <c r="K21" s="39"/>
    </row>
    <row r="22" spans="2:11" x14ac:dyDescent="0.4">
      <c r="C22" s="13"/>
      <c r="D22" s="13"/>
      <c r="E22" s="13"/>
      <c r="F22" s="13"/>
      <c r="G22" s="13"/>
      <c r="H22" s="13"/>
      <c r="I22" s="13"/>
      <c r="J22" s="13"/>
    </row>
    <row r="23" spans="2:11" x14ac:dyDescent="0.4">
      <c r="B23" s="3" t="s">
        <v>47</v>
      </c>
      <c r="C23" s="5"/>
    </row>
    <row r="24" spans="2:11" ht="12.6" customHeight="1" x14ac:dyDescent="0.4"/>
    <row r="25" spans="2:11" ht="25.15" customHeight="1" x14ac:dyDescent="0.4">
      <c r="C25" s="94" t="s">
        <v>3</v>
      </c>
      <c r="D25" s="95"/>
      <c r="E25" s="110"/>
      <c r="F25" s="110"/>
      <c r="G25" s="110"/>
      <c r="H25" s="110"/>
      <c r="I25" s="110"/>
      <c r="J25" s="110"/>
    </row>
    <row r="26" spans="2:11" ht="25.15" customHeight="1" x14ac:dyDescent="0.4">
      <c r="C26" s="129" t="s">
        <v>6</v>
      </c>
      <c r="D26" s="130"/>
      <c r="E26" s="96"/>
      <c r="F26" s="96"/>
      <c r="G26" s="96"/>
      <c r="H26" s="96"/>
      <c r="I26" s="96"/>
      <c r="J26" s="96"/>
    </row>
    <row r="27" spans="2:11" ht="23.45" customHeight="1" x14ac:dyDescent="0.4">
      <c r="C27" s="131" t="s">
        <v>4</v>
      </c>
      <c r="D27" s="115"/>
      <c r="E27" s="132"/>
      <c r="F27" s="132"/>
      <c r="G27" s="132"/>
      <c r="H27" s="132"/>
      <c r="I27" s="132"/>
      <c r="J27" s="132"/>
    </row>
    <row r="28" spans="2:11" ht="25.15" customHeight="1" x14ac:dyDescent="0.4"/>
    <row r="29" spans="2:11" ht="25.15" customHeight="1" x14ac:dyDescent="0.4">
      <c r="C29" s="95" t="s">
        <v>5</v>
      </c>
      <c r="D29" s="95"/>
      <c r="E29" s="110"/>
      <c r="F29" s="110"/>
      <c r="G29" s="110"/>
      <c r="H29" s="110"/>
      <c r="I29" s="110"/>
      <c r="J29" s="110"/>
    </row>
    <row r="30" spans="2:11" ht="25.15" customHeight="1" x14ac:dyDescent="0.4">
      <c r="C30" s="94" t="s">
        <v>53</v>
      </c>
      <c r="D30" s="95"/>
      <c r="E30" s="96"/>
      <c r="F30" s="96"/>
      <c r="G30" s="96"/>
      <c r="H30" s="96"/>
      <c r="I30" s="96"/>
      <c r="J30" s="96"/>
    </row>
    <row r="31" spans="2:11" ht="25.15" customHeight="1" x14ac:dyDescent="0.4">
      <c r="C31" s="114" t="s">
        <v>4</v>
      </c>
      <c r="D31" s="115"/>
      <c r="E31" s="110"/>
      <c r="F31" s="110"/>
      <c r="G31" s="110"/>
      <c r="H31" s="110"/>
      <c r="I31" s="110"/>
      <c r="J31" s="110"/>
    </row>
    <row r="32" spans="2:11" ht="13.9" customHeight="1" x14ac:dyDescent="0.4"/>
    <row r="33" spans="2:11" ht="22.15" customHeight="1" x14ac:dyDescent="0.4">
      <c r="B33" s="4" t="s">
        <v>89</v>
      </c>
      <c r="C33" s="4"/>
      <c r="D33" s="4"/>
      <c r="E33" s="4"/>
      <c r="F33" s="4"/>
      <c r="G33" s="4"/>
      <c r="H33" s="4"/>
    </row>
    <row r="34" spans="2:11" ht="17.45" customHeight="1" x14ac:dyDescent="0.4">
      <c r="C34" s="3" t="s">
        <v>9</v>
      </c>
    </row>
    <row r="35" spans="2:11" ht="19.899999999999999" customHeight="1" thickBot="1" x14ac:dyDescent="0.45">
      <c r="C35" s="103" t="s">
        <v>105</v>
      </c>
      <c r="D35" s="104"/>
      <c r="E35" s="105"/>
      <c r="F35" s="103" t="s">
        <v>11</v>
      </c>
      <c r="G35" s="104"/>
      <c r="H35" s="105"/>
      <c r="I35" s="11" t="s">
        <v>52</v>
      </c>
      <c r="J35" s="106" t="s">
        <v>51</v>
      </c>
      <c r="K35" s="106"/>
    </row>
    <row r="36" spans="2:11" ht="19.899999999999999" customHeight="1" thickTop="1" x14ac:dyDescent="0.4">
      <c r="C36" s="111" t="s">
        <v>10</v>
      </c>
      <c r="D36" s="112"/>
      <c r="E36" s="113"/>
      <c r="F36" s="107" t="s">
        <v>144</v>
      </c>
      <c r="G36" s="108"/>
      <c r="H36" s="109"/>
      <c r="I36" s="133" t="s">
        <v>153</v>
      </c>
      <c r="J36" s="133"/>
      <c r="K36" s="133"/>
    </row>
    <row r="37" spans="2:11" ht="43.5" customHeight="1" x14ac:dyDescent="0.4">
      <c r="C37" s="99" t="s">
        <v>72</v>
      </c>
      <c r="D37" s="100"/>
      <c r="E37" s="23" t="s">
        <v>44</v>
      </c>
      <c r="F37" s="97" t="s">
        <v>76</v>
      </c>
      <c r="G37" s="102"/>
      <c r="H37" s="98"/>
      <c r="I37" s="24" t="s">
        <v>118</v>
      </c>
      <c r="J37" s="97" t="s">
        <v>117</v>
      </c>
      <c r="K37" s="98"/>
    </row>
    <row r="38" spans="2:11" ht="43.9" customHeight="1" x14ac:dyDescent="0.4">
      <c r="C38" s="99" t="s">
        <v>73</v>
      </c>
      <c r="D38" s="100"/>
      <c r="E38" s="23" t="s">
        <v>44</v>
      </c>
      <c r="F38" s="97" t="s">
        <v>77</v>
      </c>
      <c r="G38" s="102"/>
      <c r="H38" s="98"/>
      <c r="I38" s="24" t="s">
        <v>125</v>
      </c>
      <c r="J38" s="97" t="s">
        <v>124</v>
      </c>
      <c r="K38" s="98"/>
    </row>
    <row r="39" spans="2:11" ht="43.9" customHeight="1" x14ac:dyDescent="0.4">
      <c r="C39" s="153" t="s">
        <v>82</v>
      </c>
      <c r="D39" s="155"/>
      <c r="E39" s="23" t="s">
        <v>44</v>
      </c>
      <c r="F39" s="97" t="s">
        <v>78</v>
      </c>
      <c r="G39" s="102"/>
      <c r="H39" s="98"/>
      <c r="I39" s="24" t="s">
        <v>130</v>
      </c>
      <c r="J39" s="97" t="s">
        <v>130</v>
      </c>
      <c r="K39" s="98"/>
    </row>
    <row r="40" spans="2:11" ht="19.899999999999999" customHeight="1" x14ac:dyDescent="0.4">
      <c r="C40" s="153" t="s">
        <v>91</v>
      </c>
      <c r="D40" s="154"/>
      <c r="E40" s="155"/>
      <c r="F40" s="137" t="s">
        <v>12</v>
      </c>
      <c r="G40" s="138"/>
      <c r="H40" s="139"/>
      <c r="I40" s="95" t="s">
        <v>13</v>
      </c>
      <c r="J40" s="95"/>
      <c r="K40" s="95"/>
    </row>
    <row r="41" spans="2:11" ht="18.75" customHeight="1" x14ac:dyDescent="0.4">
      <c r="C41" s="99" t="s">
        <v>108</v>
      </c>
      <c r="D41" s="182"/>
      <c r="E41" s="100"/>
      <c r="F41" s="97" t="s">
        <v>146</v>
      </c>
      <c r="G41" s="102"/>
      <c r="H41" s="98"/>
      <c r="I41" s="95" t="s">
        <v>154</v>
      </c>
      <c r="J41" s="95"/>
      <c r="K41" s="95"/>
    </row>
    <row r="42" spans="2:11" ht="12.6" customHeight="1" x14ac:dyDescent="0.4"/>
    <row r="43" spans="2:11" ht="39.75" thickBot="1" x14ac:dyDescent="0.45">
      <c r="C43" s="103" t="s">
        <v>105</v>
      </c>
      <c r="D43" s="104"/>
      <c r="E43" s="105"/>
      <c r="F43" s="101" t="s">
        <v>18</v>
      </c>
      <c r="G43" s="101"/>
      <c r="H43" s="21" t="s">
        <v>57</v>
      </c>
      <c r="I43" s="21" t="s">
        <v>58</v>
      </c>
      <c r="J43" s="21" t="s">
        <v>55</v>
      </c>
      <c r="K43" s="11" t="s">
        <v>54</v>
      </c>
    </row>
    <row r="44" spans="2:11" ht="20.25" thickTop="1" x14ac:dyDescent="0.4">
      <c r="C44" s="166" t="s">
        <v>10</v>
      </c>
      <c r="D44" s="167"/>
      <c r="E44" s="168"/>
      <c r="F44" s="158"/>
      <c r="G44" s="158"/>
      <c r="H44" s="36"/>
      <c r="I44" s="36"/>
      <c r="J44" s="36"/>
      <c r="K44" s="25">
        <f>SUM(H44:J44)</f>
        <v>0</v>
      </c>
    </row>
    <row r="45" spans="2:11" ht="21.95" customHeight="1" x14ac:dyDescent="0.4">
      <c r="C45" s="159" t="s">
        <v>71</v>
      </c>
      <c r="D45" s="160"/>
      <c r="E45" s="161"/>
      <c r="F45" s="32"/>
      <c r="G45" s="30" t="s">
        <v>16</v>
      </c>
      <c r="H45" s="26">
        <f>F45*116000</f>
        <v>0</v>
      </c>
      <c r="I45" s="26">
        <f>F45*19400</f>
        <v>0</v>
      </c>
      <c r="J45" s="26">
        <f>F45*19400</f>
        <v>0</v>
      </c>
      <c r="K45" s="26">
        <f>SUM(H45:J45)</f>
        <v>0</v>
      </c>
    </row>
    <row r="46" spans="2:11" ht="21.95" customHeight="1" x14ac:dyDescent="0.4">
      <c r="C46" s="159" t="s">
        <v>73</v>
      </c>
      <c r="D46" s="160"/>
      <c r="E46" s="161"/>
      <c r="F46" s="32"/>
      <c r="G46" s="30" t="s">
        <v>16</v>
      </c>
      <c r="H46" s="26">
        <f>F46*304000</f>
        <v>0</v>
      </c>
      <c r="I46" s="26">
        <f>F46*50700</f>
        <v>0</v>
      </c>
      <c r="J46" s="26">
        <f>F46*50700</f>
        <v>0</v>
      </c>
      <c r="K46" s="26">
        <f>SUM(H46:J46)</f>
        <v>0</v>
      </c>
    </row>
    <row r="47" spans="2:11" ht="21.95" customHeight="1" x14ac:dyDescent="0.4">
      <c r="C47" s="165" t="s">
        <v>84</v>
      </c>
      <c r="D47" s="163"/>
      <c r="E47" s="164"/>
      <c r="F47" s="32"/>
      <c r="G47" s="30" t="s">
        <v>16</v>
      </c>
      <c r="H47" s="26">
        <f>F47*176000</f>
        <v>0</v>
      </c>
      <c r="I47" s="26">
        <f>F47*29400</f>
        <v>0</v>
      </c>
      <c r="J47" s="26">
        <f>F47*29400</f>
        <v>0</v>
      </c>
      <c r="K47" s="26">
        <f>SUM(H47:J47)</f>
        <v>0</v>
      </c>
    </row>
    <row r="48" spans="2:11" ht="21.95" customHeight="1" x14ac:dyDescent="0.4">
      <c r="C48" s="80" t="s">
        <v>164</v>
      </c>
      <c r="D48" s="183" t="s">
        <v>165</v>
      </c>
      <c r="E48" s="183"/>
      <c r="F48" s="184" t="s">
        <v>162</v>
      </c>
      <c r="G48" s="185"/>
      <c r="H48" s="26"/>
      <c r="I48" s="79" t="s">
        <v>163</v>
      </c>
      <c r="J48" s="79" t="s">
        <v>163</v>
      </c>
      <c r="K48" s="79" t="s">
        <v>163</v>
      </c>
    </row>
    <row r="49" spans="3:12" ht="21.95" customHeight="1" x14ac:dyDescent="0.4">
      <c r="C49" s="169" t="s">
        <v>90</v>
      </c>
      <c r="D49" s="170"/>
      <c r="E49" s="171"/>
      <c r="F49" s="172" t="s">
        <v>163</v>
      </c>
      <c r="G49" s="173"/>
      <c r="H49" s="26">
        <f>SUM(H44:H48)</f>
        <v>0</v>
      </c>
      <c r="I49" s="26">
        <f>SUM(I44:I47)</f>
        <v>0</v>
      </c>
      <c r="J49" s="26">
        <f>SUM(J44:J47)</f>
        <v>0</v>
      </c>
      <c r="K49" s="26">
        <f>SUM(K44:K47)</f>
        <v>0</v>
      </c>
    </row>
    <row r="50" spans="3:12" ht="21.95" customHeight="1" x14ac:dyDescent="0.4">
      <c r="C50" s="162" t="s">
        <v>91</v>
      </c>
      <c r="D50" s="163"/>
      <c r="E50" s="164"/>
      <c r="F50" s="33"/>
      <c r="G50" s="30" t="s">
        <v>17</v>
      </c>
      <c r="H50" s="26">
        <f>F50*800</f>
        <v>0</v>
      </c>
      <c r="I50" s="26">
        <f>F50*100</f>
        <v>0</v>
      </c>
      <c r="J50" s="26">
        <f>F50*100</f>
        <v>0</v>
      </c>
      <c r="K50" s="26">
        <f t="shared" ref="K50" si="0">SUM(H50:J50)</f>
        <v>0</v>
      </c>
    </row>
    <row r="51" spans="3:12" ht="21.95" customHeight="1" x14ac:dyDescent="0.4">
      <c r="C51" s="159" t="s">
        <v>92</v>
      </c>
      <c r="D51" s="160"/>
      <c r="E51" s="161"/>
      <c r="F51" s="34"/>
      <c r="G51" s="31" t="s">
        <v>20</v>
      </c>
      <c r="H51" s="26">
        <f>F51</f>
        <v>0</v>
      </c>
      <c r="I51" s="27">
        <f>ROUNDDOWN(F51/6,0-3)</f>
        <v>0</v>
      </c>
      <c r="J51" s="27">
        <f>ROUNDDOWN(F51/6,0-3)</f>
        <v>0</v>
      </c>
      <c r="K51" s="28">
        <f>SUM(H51:J51)</f>
        <v>0</v>
      </c>
    </row>
    <row r="52" spans="3:12" ht="21.95" customHeight="1" x14ac:dyDescent="0.4">
      <c r="C52" s="114" t="s">
        <v>94</v>
      </c>
      <c r="D52" s="115"/>
      <c r="E52" s="15" t="s">
        <v>40</v>
      </c>
      <c r="F52" s="61"/>
      <c r="G52" s="180" t="s">
        <v>60</v>
      </c>
      <c r="H52" s="26"/>
      <c r="I52" s="186" t="s">
        <v>66</v>
      </c>
      <c r="J52" s="187"/>
      <c r="K52" s="26" t="str">
        <f>IF(ISNUMBER(H52)*1,$H$52,"")</f>
        <v/>
      </c>
      <c r="L52" s="41"/>
    </row>
    <row r="53" spans="3:12" ht="48.75" customHeight="1" x14ac:dyDescent="0.4">
      <c r="C53" s="174" t="s">
        <v>95</v>
      </c>
      <c r="D53" s="175"/>
      <c r="E53" s="15" t="s">
        <v>41</v>
      </c>
      <c r="F53" s="34"/>
      <c r="G53" s="181"/>
      <c r="H53" s="26"/>
      <c r="I53" s="188"/>
      <c r="J53" s="189"/>
      <c r="K53" s="26" t="str">
        <f>IF(ISNUMBER(H53)*1,$H$53,"")</f>
        <v/>
      </c>
      <c r="L53" s="41"/>
    </row>
    <row r="54" spans="3:12" ht="29.45" customHeight="1" x14ac:dyDescent="0.4">
      <c r="C54" s="156" t="s">
        <v>90</v>
      </c>
      <c r="D54" s="157"/>
      <c r="E54" s="157"/>
      <c r="F54" s="34"/>
      <c r="G54" s="48"/>
      <c r="H54" s="26">
        <f>SUM(H50:H53)</f>
        <v>0</v>
      </c>
      <c r="I54" s="26">
        <f>SUM(I50:I51)</f>
        <v>0</v>
      </c>
      <c r="J54" s="26">
        <f>SUM(J50:J51)</f>
        <v>0</v>
      </c>
      <c r="K54" s="26">
        <f>SUM(K50:K53)</f>
        <v>0</v>
      </c>
      <c r="L54" s="41"/>
    </row>
    <row r="55" spans="3:12" ht="39.6" customHeight="1" x14ac:dyDescent="0.4">
      <c r="C55" s="137" t="s">
        <v>93</v>
      </c>
      <c r="D55" s="138"/>
      <c r="E55" s="138"/>
      <c r="F55" s="138"/>
      <c r="G55" s="139"/>
      <c r="H55" s="29">
        <f>H49+H54</f>
        <v>0</v>
      </c>
      <c r="I55" s="29">
        <f>I49+I54</f>
        <v>0</v>
      </c>
      <c r="J55" s="29">
        <f t="shared" ref="J55" si="1">J49+J54</f>
        <v>0</v>
      </c>
      <c r="K55" s="29">
        <f>K49+K54</f>
        <v>0</v>
      </c>
    </row>
    <row r="56" spans="3:12" ht="39.6" customHeight="1" x14ac:dyDescent="0.4">
      <c r="C56" s="176" t="s">
        <v>96</v>
      </c>
      <c r="D56" s="176"/>
      <c r="E56" s="176"/>
      <c r="F56" s="32"/>
      <c r="G56" s="30" t="s">
        <v>16</v>
      </c>
      <c r="H56" s="177"/>
      <c r="I56" s="178"/>
      <c r="J56" s="178"/>
      <c r="K56" s="179"/>
      <c r="L56" s="41"/>
    </row>
    <row r="58" spans="3:12" x14ac:dyDescent="0.4">
      <c r="C58" s="116" t="s">
        <v>97</v>
      </c>
      <c r="D58" s="116"/>
      <c r="E58" s="116"/>
      <c r="F58" s="116"/>
      <c r="G58" s="116"/>
      <c r="H58" s="116"/>
      <c r="I58" s="116"/>
      <c r="J58" s="116"/>
      <c r="K58" s="116"/>
    </row>
    <row r="59" spans="3:12" x14ac:dyDescent="0.4">
      <c r="C59" s="116" t="s">
        <v>98</v>
      </c>
      <c r="D59" s="116"/>
      <c r="E59" s="116"/>
      <c r="F59" s="116"/>
      <c r="G59" s="116"/>
      <c r="H59" s="116"/>
      <c r="I59" s="116"/>
      <c r="J59" s="116"/>
      <c r="K59" s="116"/>
    </row>
    <row r="60" spans="3:12" x14ac:dyDescent="0.4">
      <c r="C60" s="116" t="s">
        <v>99</v>
      </c>
      <c r="D60" s="116"/>
      <c r="E60" s="116"/>
      <c r="F60" s="116"/>
      <c r="G60" s="116"/>
      <c r="H60" s="116"/>
      <c r="I60" s="116"/>
      <c r="J60" s="116"/>
      <c r="K60" s="116"/>
    </row>
    <row r="61" spans="3:12" x14ac:dyDescent="0.4">
      <c r="C61" s="50" t="s">
        <v>100</v>
      </c>
      <c r="D61" s="51"/>
      <c r="E61" s="51"/>
      <c r="F61" s="51"/>
      <c r="G61" s="51"/>
      <c r="H61" s="51"/>
      <c r="I61" s="51"/>
      <c r="J61" s="51"/>
      <c r="K61" s="51"/>
    </row>
    <row r="62" spans="3:12" x14ac:dyDescent="0.4">
      <c r="C62" s="50" t="s">
        <v>102</v>
      </c>
      <c r="D62" s="51"/>
      <c r="E62" s="51"/>
      <c r="F62" s="51"/>
      <c r="G62" s="51"/>
      <c r="H62" s="51"/>
      <c r="I62" s="51"/>
      <c r="J62" s="51"/>
      <c r="K62" s="51"/>
    </row>
    <row r="63" spans="3:12" x14ac:dyDescent="0.4">
      <c r="C63" s="50" t="s">
        <v>103</v>
      </c>
      <c r="D63" s="51"/>
      <c r="E63" s="51"/>
      <c r="F63" s="51"/>
      <c r="G63" s="51"/>
      <c r="H63" s="51"/>
      <c r="I63" s="51"/>
      <c r="J63" s="51"/>
      <c r="K63" s="51"/>
    </row>
    <row r="64" spans="3:12" x14ac:dyDescent="0.4">
      <c r="C64" s="50" t="s">
        <v>101</v>
      </c>
      <c r="D64" s="52"/>
      <c r="E64" s="52"/>
      <c r="F64" s="52"/>
      <c r="G64" s="52"/>
      <c r="H64" s="52"/>
      <c r="I64" s="52"/>
      <c r="J64" s="52"/>
      <c r="K64" s="52"/>
    </row>
    <row r="65" spans="3:11" x14ac:dyDescent="0.4">
      <c r="C65" s="50" t="s">
        <v>104</v>
      </c>
      <c r="D65" s="53"/>
      <c r="E65" s="53"/>
      <c r="F65" s="53"/>
      <c r="G65" s="53"/>
      <c r="H65" s="53"/>
      <c r="I65" s="53"/>
      <c r="J65" s="53"/>
      <c r="K65" s="53"/>
    </row>
    <row r="66" spans="3:11" x14ac:dyDescent="0.4">
      <c r="C66" s="49"/>
      <c r="D66" s="20"/>
      <c r="E66" s="20"/>
      <c r="F66" s="20"/>
      <c r="G66" s="20"/>
      <c r="H66" s="20"/>
      <c r="I66" s="20"/>
      <c r="J66" s="20"/>
      <c r="K66" s="20"/>
    </row>
    <row r="67" spans="3:11" x14ac:dyDescent="0.4">
      <c r="C67" s="3" t="s">
        <v>19</v>
      </c>
      <c r="D67" s="4"/>
      <c r="E67" s="4"/>
      <c r="F67" s="4"/>
      <c r="G67" s="4"/>
      <c r="H67" s="4"/>
    </row>
    <row r="68" spans="3:11" x14ac:dyDescent="0.4">
      <c r="C68" s="116" t="s">
        <v>106</v>
      </c>
      <c r="D68" s="116"/>
      <c r="E68" s="116"/>
      <c r="F68" s="116"/>
      <c r="G68" s="116"/>
      <c r="H68" s="116"/>
      <c r="I68" s="116"/>
      <c r="J68" s="116"/>
      <c r="K68" s="116"/>
    </row>
    <row r="69" spans="3:11" ht="28.15" customHeight="1" x14ac:dyDescent="0.4">
      <c r="C69" s="116" t="s">
        <v>107</v>
      </c>
      <c r="D69" s="116"/>
      <c r="E69" s="116"/>
      <c r="F69" s="116"/>
      <c r="G69" s="116"/>
      <c r="H69" s="116"/>
      <c r="I69" s="116"/>
      <c r="J69" s="116"/>
      <c r="K69" s="116"/>
    </row>
    <row r="70" spans="3:11" x14ac:dyDescent="0.4">
      <c r="D70" s="117">
        <f>K49+K50+K51+F52+F53</f>
        <v>0</v>
      </c>
      <c r="E70" s="118"/>
      <c r="F70" s="119"/>
      <c r="G70" s="9" t="s">
        <v>20</v>
      </c>
      <c r="H70" s="9"/>
    </row>
    <row r="71" spans="3:11" ht="25.15" customHeight="1" x14ac:dyDescent="0.4"/>
    <row r="72" spans="3:11" ht="25.15" customHeight="1" x14ac:dyDescent="0.4">
      <c r="C72" s="3" t="s">
        <v>39</v>
      </c>
      <c r="D72" s="4"/>
      <c r="E72" s="4"/>
      <c r="F72" s="4"/>
    </row>
    <row r="73" spans="3:11" ht="63" customHeight="1" thickBot="1" x14ac:dyDescent="0.45">
      <c r="C73" s="106" t="s">
        <v>21</v>
      </c>
      <c r="D73" s="106"/>
      <c r="E73" s="106" t="s">
        <v>37</v>
      </c>
      <c r="F73" s="106"/>
      <c r="G73" s="106"/>
      <c r="H73" s="106"/>
      <c r="I73" s="106"/>
      <c r="J73" s="11" t="s">
        <v>22</v>
      </c>
    </row>
    <row r="74" spans="3:11" ht="24.6" customHeight="1" thickTop="1" x14ac:dyDescent="0.4">
      <c r="C74" s="121"/>
      <c r="D74" s="121"/>
      <c r="E74" s="122"/>
      <c r="F74" s="122"/>
      <c r="G74" s="122"/>
      <c r="H74" s="122"/>
      <c r="I74" s="122"/>
      <c r="J74" s="35" t="s">
        <v>23</v>
      </c>
    </row>
    <row r="75" spans="3:11" ht="20.45" customHeight="1" x14ac:dyDescent="0.4">
      <c r="C75" s="123" t="s">
        <v>38</v>
      </c>
      <c r="D75" s="124"/>
      <c r="E75" s="124"/>
      <c r="F75" s="124"/>
      <c r="G75" s="124"/>
      <c r="H75" s="124"/>
      <c r="I75" s="124"/>
      <c r="J75" s="124"/>
    </row>
    <row r="76" spans="3:11" ht="20.45" customHeight="1" x14ac:dyDescent="0.4"/>
    <row r="77" spans="3:11" ht="24" customHeight="1" x14ac:dyDescent="0.4">
      <c r="C77" s="3" t="s">
        <v>109</v>
      </c>
    </row>
    <row r="78" spans="3:11" ht="29.45" customHeight="1" x14ac:dyDescent="0.4">
      <c r="C78" s="120" t="s">
        <v>42</v>
      </c>
      <c r="D78" s="120"/>
      <c r="E78" s="120"/>
      <c r="F78" s="120"/>
      <c r="G78" s="120"/>
      <c r="H78" s="120"/>
      <c r="I78" s="120"/>
      <c r="J78" s="120"/>
    </row>
    <row r="79" spans="3:11" x14ac:dyDescent="0.4">
      <c r="C79" s="134"/>
      <c r="D79" s="135"/>
      <c r="E79" s="135"/>
      <c r="F79" s="135"/>
      <c r="G79" s="135"/>
      <c r="H79" s="135"/>
      <c r="I79" s="135"/>
      <c r="J79" s="136"/>
      <c r="K79" s="38"/>
    </row>
    <row r="80" spans="3:11" ht="29.45" customHeight="1" x14ac:dyDescent="0.4">
      <c r="C80" s="3" t="s">
        <v>152</v>
      </c>
    </row>
    <row r="81" spans="3:12" x14ac:dyDescent="0.4">
      <c r="C81" s="134"/>
      <c r="D81" s="135"/>
      <c r="E81" s="135"/>
      <c r="F81" s="135"/>
      <c r="G81" s="135"/>
      <c r="H81" s="135"/>
      <c r="I81" s="135"/>
      <c r="J81" s="136"/>
      <c r="K81" s="38"/>
    </row>
    <row r="83" spans="3:12" x14ac:dyDescent="0.4">
      <c r="C83" s="3" t="s">
        <v>156</v>
      </c>
    </row>
    <row r="84" spans="3:12" ht="28.5" customHeight="1" x14ac:dyDescent="0.4">
      <c r="C84" s="76" t="s">
        <v>157</v>
      </c>
      <c r="D84" s="76"/>
    </row>
    <row r="85" spans="3:12" x14ac:dyDescent="0.4">
      <c r="C85" s="125"/>
      <c r="D85" s="126"/>
      <c r="E85" s="126"/>
      <c r="F85" s="126"/>
      <c r="G85" s="126"/>
      <c r="H85" s="126"/>
      <c r="I85" s="126"/>
      <c r="J85" s="127"/>
    </row>
    <row r="88" spans="3:12" x14ac:dyDescent="0.4">
      <c r="L88" s="37"/>
    </row>
  </sheetData>
  <sheetProtection insertRows="0"/>
  <mergeCells count="80">
    <mergeCell ref="C78:J78"/>
    <mergeCell ref="C81:J81"/>
    <mergeCell ref="C85:J85"/>
    <mergeCell ref="C79:J79"/>
    <mergeCell ref="C73:D73"/>
    <mergeCell ref="E73:I73"/>
    <mergeCell ref="C74:D74"/>
    <mergeCell ref="E74:I74"/>
    <mergeCell ref="C75:J75"/>
    <mergeCell ref="C68:K68"/>
    <mergeCell ref="C69:K69"/>
    <mergeCell ref="D70:F70"/>
    <mergeCell ref="C59:K59"/>
    <mergeCell ref="C60:K60"/>
    <mergeCell ref="C39:D39"/>
    <mergeCell ref="F39:H39"/>
    <mergeCell ref="F40:H40"/>
    <mergeCell ref="H56:K56"/>
    <mergeCell ref="C58:K58"/>
    <mergeCell ref="C43:E43"/>
    <mergeCell ref="F43:G43"/>
    <mergeCell ref="C44:E44"/>
    <mergeCell ref="C45:E45"/>
    <mergeCell ref="C46:E46"/>
    <mergeCell ref="F44:G44"/>
    <mergeCell ref="I52:J53"/>
    <mergeCell ref="C53:D53"/>
    <mergeCell ref="C56:E56"/>
    <mergeCell ref="C47:E47"/>
    <mergeCell ref="C49:E49"/>
    <mergeCell ref="C55:G55"/>
    <mergeCell ref="I40:K40"/>
    <mergeCell ref="C41:E41"/>
    <mergeCell ref="I41:K41"/>
    <mergeCell ref="C40:E40"/>
    <mergeCell ref="C50:E50"/>
    <mergeCell ref="C52:D52"/>
    <mergeCell ref="G52:G53"/>
    <mergeCell ref="C51:E51"/>
    <mergeCell ref="C54:E54"/>
    <mergeCell ref="F41:H41"/>
    <mergeCell ref="D48:E48"/>
    <mergeCell ref="F48:G48"/>
    <mergeCell ref="F49:G49"/>
    <mergeCell ref="C37:D37"/>
    <mergeCell ref="F37:H37"/>
    <mergeCell ref="J37:K37"/>
    <mergeCell ref="C38:D38"/>
    <mergeCell ref="F38:H38"/>
    <mergeCell ref="J38:K38"/>
    <mergeCell ref="C36:E36"/>
    <mergeCell ref="C27:D27"/>
    <mergeCell ref="E27:J27"/>
    <mergeCell ref="C29:D29"/>
    <mergeCell ref="E29:J29"/>
    <mergeCell ref="C30:D30"/>
    <mergeCell ref="E30:J30"/>
    <mergeCell ref="C31:D31"/>
    <mergeCell ref="E31:J31"/>
    <mergeCell ref="C35:E35"/>
    <mergeCell ref="F35:H35"/>
    <mergeCell ref="J35:K35"/>
    <mergeCell ref="F36:H36"/>
    <mergeCell ref="I36:K36"/>
    <mergeCell ref="J39:K39"/>
    <mergeCell ref="I2:K2"/>
    <mergeCell ref="I3:K3"/>
    <mergeCell ref="I5:K5"/>
    <mergeCell ref="I6:K6"/>
    <mergeCell ref="I7:K7"/>
    <mergeCell ref="B9:K9"/>
    <mergeCell ref="A11:K14"/>
    <mergeCell ref="B15:K15"/>
    <mergeCell ref="C17:J17"/>
    <mergeCell ref="C20:J20"/>
    <mergeCell ref="C21:J21"/>
    <mergeCell ref="C25:D25"/>
    <mergeCell ref="E25:J25"/>
    <mergeCell ref="C26:D26"/>
    <mergeCell ref="E26:J26"/>
  </mergeCells>
  <phoneticPr fontId="2"/>
  <dataValidations count="9">
    <dataValidation allowBlank="1" showInputMessage="1" showErrorMessage="1" promptTitle="(注)" prompt="活動計画書と同じ内容になる様　確認して記載してください。_x000a_" sqref="E74:I74" xr:uid="{BC0560FF-10A0-4760-AD64-D8EA7705E7BE}"/>
    <dataValidation allowBlank="1" showErrorMessage="1" promptTitle="(注)" prompt="0.1ha未満切り捨て。例：1.58なら1.5と入力。_x000a_" sqref="F56 F45:F49" xr:uid="{D80692A3-D7C8-4A8D-B4B2-34C481914E23}"/>
    <dataValidation allowBlank="1" showInputMessage="1" showErrorMessage="1" promptTitle="(注)" prompt="林班、小林班、枝番を記載" sqref="K20" xr:uid="{B3E6D547-7117-4F18-B248-F6EF0E397D4E}"/>
    <dataValidation allowBlank="1" showInputMessage="1" showErrorMessage="1" promptTitle="(注)" prompt="各団体で管理している文書番号。特に規定がなければ「第1号」などでよい" sqref="I2:K2" xr:uid="{C99CD903-7536-4736-A3B7-FB6ACFA4968A}"/>
    <dataValidation allowBlank="1" showInputMessage="1" showErrorMessage="1" promptTitle="(注)" prompt="活動の為の講習なので、活動開始したら早めに実施してください。" sqref="J74" xr:uid="{E9665BED-E3AB-4132-996D-8F30358E5FEC}"/>
    <dataValidation type="whole" allowBlank="1" showInputMessage="1" promptTitle="(注)" prompt="１ｍ単位で入力。小数点1位は切り捨て。_x000a_" sqref="F50" xr:uid="{8B877287-6B2B-4ADE-8D6E-9A2DCDB0D106}">
      <formula1>0</formula1>
      <formula2>100000</formula2>
    </dataValidation>
    <dataValidation allowBlank="1" showInputMessage="1" showErrorMessage="1" prompt="資機材購入理由書の額" sqref="H52:H53" xr:uid="{1ADB131E-E826-4139-93C4-C1D45ECFDA73}"/>
    <dataValidation allowBlank="1" showInputMessage="1" showErrorMessage="1" promptTitle="(注)" prompt="地番、林班、小林班を記載" sqref="C20:J20" xr:uid="{C52A85EB-A74C-4956-B776-5FECD3B94A4D}"/>
    <dataValidation allowBlank="1" showInputMessage="1" showErrorMessage="1" promptTitle="(注)" prompt="・日付は任意ですが、協定書より後の日付にしてください。_x000a_・採択決定前着手届を出す場合は採択決定前着手届とこの申請の日付を同じにする。" sqref="I3:K3" xr:uid="{624AF9C8-8797-4061-A049-A4DA054FAB4B}"/>
  </dataValidations>
  <pageMargins left="0.70866141732283472" right="0.31496062992125984" top="0.74803149606299213" bottom="0.74803149606299213" header="0.31496062992125984" footer="0.31496062992125984"/>
  <pageSetup paperSize="9" scale="80" orientation="portrait" r:id="rId1"/>
  <rowBreaks count="2" manualBreakCount="2">
    <brk id="32" max="16383" man="1"/>
    <brk id="65"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EE84-F171-4196-A117-0FC27206C11A}">
  <dimension ref="A1:V87"/>
  <sheetViews>
    <sheetView view="pageBreakPreview" zoomScale="98" zoomScaleNormal="100" zoomScaleSheetLayoutView="98" workbookViewId="0">
      <selection activeCell="A15" sqref="A15"/>
    </sheetView>
  </sheetViews>
  <sheetFormatPr defaultColWidth="8.75" defaultRowHeight="19.5" x14ac:dyDescent="0.4"/>
  <cols>
    <col min="1" max="1" width="1.75" style="3" customWidth="1"/>
    <col min="2" max="2" width="3.875" style="3" customWidth="1"/>
    <col min="3" max="3" width="9.5" style="3" customWidth="1"/>
    <col min="4" max="4" width="10" style="3" customWidth="1"/>
    <col min="5" max="5" width="6" style="3" customWidth="1"/>
    <col min="6" max="6" width="6.625" style="3" customWidth="1"/>
    <col min="7" max="7" width="4.75" style="3" bestFit="1" customWidth="1"/>
    <col min="8" max="8" width="11.75" style="3" bestFit="1" customWidth="1"/>
    <col min="9" max="9" width="17.375" style="3" bestFit="1" customWidth="1"/>
    <col min="10" max="10" width="11.875" style="3" customWidth="1"/>
    <col min="11" max="11" width="12.25" style="3" customWidth="1"/>
    <col min="12" max="16384" width="8.75" style="3"/>
  </cols>
  <sheetData>
    <row r="1" spans="1:22" x14ac:dyDescent="0.4">
      <c r="B1" s="3" t="s">
        <v>86</v>
      </c>
    </row>
    <row r="2" spans="1:22" x14ac:dyDescent="0.4">
      <c r="I2" s="140" t="s">
        <v>62</v>
      </c>
      <c r="J2" s="140"/>
      <c r="K2" s="140"/>
      <c r="M2" s="3" t="s">
        <v>166</v>
      </c>
    </row>
    <row r="3" spans="1:22" x14ac:dyDescent="0.4">
      <c r="I3" s="141" t="s">
        <v>70</v>
      </c>
      <c r="J3" s="141"/>
      <c r="K3" s="141"/>
    </row>
    <row r="4" spans="1:22" x14ac:dyDescent="0.4">
      <c r="B4" s="3" t="s">
        <v>0</v>
      </c>
    </row>
    <row r="5" spans="1:22" x14ac:dyDescent="0.4">
      <c r="C5" s="3" t="s">
        <v>1</v>
      </c>
      <c r="H5" s="38"/>
      <c r="I5" s="143"/>
      <c r="J5" s="143"/>
      <c r="K5" s="143"/>
    </row>
    <row r="6" spans="1:22" x14ac:dyDescent="0.4">
      <c r="F6" s="10"/>
      <c r="H6" s="44" t="s">
        <v>63</v>
      </c>
      <c r="I6" s="144"/>
      <c r="J6" s="144"/>
      <c r="K6" s="144"/>
    </row>
    <row r="7" spans="1:22" ht="21" customHeight="1" x14ac:dyDescent="0.4">
      <c r="H7" s="44" t="s">
        <v>64</v>
      </c>
      <c r="I7" s="145"/>
      <c r="J7" s="145"/>
      <c r="K7" s="145"/>
    </row>
    <row r="9" spans="1:22" x14ac:dyDescent="0.4">
      <c r="B9" s="142" t="s">
        <v>87</v>
      </c>
      <c r="C9" s="142"/>
      <c r="D9" s="142"/>
      <c r="E9" s="142"/>
      <c r="F9" s="142"/>
      <c r="G9" s="142"/>
      <c r="H9" s="142"/>
      <c r="I9" s="142"/>
      <c r="J9" s="142"/>
      <c r="K9" s="142"/>
    </row>
    <row r="10" spans="1:22" x14ac:dyDescent="0.4">
      <c r="B10" s="9"/>
      <c r="C10" s="9"/>
      <c r="D10" s="9"/>
      <c r="E10" s="9"/>
      <c r="F10" s="9"/>
      <c r="G10" s="9"/>
      <c r="H10" s="9"/>
      <c r="I10" s="9"/>
      <c r="J10" s="9"/>
      <c r="V10"/>
    </row>
    <row r="11" spans="1:22" ht="19.899999999999999" customHeight="1" x14ac:dyDescent="0.4">
      <c r="A11" s="146" t="s">
        <v>168</v>
      </c>
      <c r="B11" s="146"/>
      <c r="C11" s="146"/>
      <c r="D11" s="146"/>
      <c r="E11" s="146"/>
      <c r="F11" s="146"/>
      <c r="G11" s="146"/>
      <c r="H11" s="146"/>
      <c r="I11" s="146"/>
      <c r="J11" s="146"/>
      <c r="K11" s="146"/>
      <c r="U11"/>
    </row>
    <row r="12" spans="1:22" x14ac:dyDescent="0.4">
      <c r="A12" s="146"/>
      <c r="B12" s="146"/>
      <c r="C12" s="146"/>
      <c r="D12" s="146"/>
      <c r="E12" s="146"/>
      <c r="F12" s="146"/>
      <c r="G12" s="146"/>
      <c r="H12" s="146"/>
      <c r="I12" s="146"/>
      <c r="J12" s="146"/>
      <c r="K12" s="146"/>
    </row>
    <row r="13" spans="1:22" x14ac:dyDescent="0.4">
      <c r="A13" s="146"/>
      <c r="B13" s="146"/>
      <c r="C13" s="146"/>
      <c r="D13" s="146"/>
      <c r="E13" s="146"/>
      <c r="F13" s="146"/>
      <c r="G13" s="146"/>
      <c r="H13" s="146"/>
      <c r="I13" s="146"/>
      <c r="J13" s="146"/>
      <c r="K13" s="146"/>
    </row>
    <row r="14" spans="1:22" x14ac:dyDescent="0.4">
      <c r="A14" s="146"/>
      <c r="B14" s="146"/>
      <c r="C14" s="146"/>
      <c r="D14" s="146"/>
      <c r="E14" s="146"/>
      <c r="F14" s="146"/>
      <c r="G14" s="146"/>
      <c r="H14" s="146"/>
      <c r="I14" s="146"/>
      <c r="J14" s="146"/>
      <c r="K14" s="146"/>
    </row>
    <row r="15" spans="1:22" x14ac:dyDescent="0.4">
      <c r="B15" s="142" t="s">
        <v>2</v>
      </c>
      <c r="C15" s="142"/>
      <c r="D15" s="142"/>
      <c r="E15" s="142"/>
      <c r="F15" s="142"/>
      <c r="G15" s="142"/>
      <c r="H15" s="142"/>
      <c r="I15" s="142"/>
      <c r="J15" s="142"/>
      <c r="K15" s="142"/>
    </row>
    <row r="16" spans="1:22" x14ac:dyDescent="0.4">
      <c r="B16" s="193" t="s">
        <v>88</v>
      </c>
      <c r="C16" s="193"/>
      <c r="D16" s="193"/>
      <c r="E16" s="193"/>
      <c r="F16" s="193"/>
    </row>
    <row r="17" spans="2:11" ht="21.6" customHeight="1" x14ac:dyDescent="0.4">
      <c r="C17" s="150"/>
      <c r="D17" s="151"/>
      <c r="E17" s="151"/>
      <c r="F17" s="151"/>
      <c r="G17" s="151"/>
      <c r="H17" s="151"/>
      <c r="I17" s="151"/>
      <c r="J17" s="152"/>
      <c r="K17" s="40"/>
    </row>
    <row r="18" spans="2:11" ht="12" customHeight="1" x14ac:dyDescent="0.4">
      <c r="C18" s="12"/>
      <c r="D18" s="12"/>
      <c r="E18" s="12"/>
      <c r="F18" s="12"/>
      <c r="G18" s="12"/>
      <c r="H18" s="12"/>
      <c r="I18" s="12"/>
      <c r="J18" s="12"/>
    </row>
    <row r="19" spans="2:11" s="42" customFormat="1" x14ac:dyDescent="0.4">
      <c r="B19" s="42" t="s">
        <v>65</v>
      </c>
      <c r="C19" s="43"/>
      <c r="D19" s="43"/>
      <c r="E19" s="43"/>
      <c r="F19" s="43"/>
    </row>
    <row r="20" spans="2:11" s="42" customFormat="1" ht="72" customHeight="1" x14ac:dyDescent="0.4">
      <c r="C20" s="190"/>
      <c r="D20" s="191"/>
      <c r="E20" s="191"/>
      <c r="F20" s="191"/>
      <c r="G20" s="191"/>
      <c r="H20" s="191"/>
      <c r="I20" s="191"/>
      <c r="J20" s="192"/>
      <c r="K20" s="39"/>
    </row>
    <row r="21" spans="2:11" x14ac:dyDescent="0.4">
      <c r="C21" s="128"/>
      <c r="D21" s="128"/>
      <c r="E21" s="128"/>
      <c r="F21" s="128"/>
      <c r="G21" s="128"/>
      <c r="H21" s="128"/>
      <c r="I21" s="128"/>
      <c r="J21" s="128"/>
      <c r="K21" s="39"/>
    </row>
    <row r="22" spans="2:11" x14ac:dyDescent="0.4">
      <c r="C22" s="13"/>
      <c r="D22" s="13"/>
      <c r="E22" s="13"/>
      <c r="F22" s="13"/>
      <c r="G22" s="13"/>
      <c r="H22" s="13"/>
      <c r="I22" s="13"/>
      <c r="J22" s="13"/>
    </row>
    <row r="23" spans="2:11" x14ac:dyDescent="0.4">
      <c r="B23" s="3" t="s">
        <v>47</v>
      </c>
      <c r="C23" s="5"/>
    </row>
    <row r="24" spans="2:11" ht="12.6" customHeight="1" x14ac:dyDescent="0.4"/>
    <row r="25" spans="2:11" ht="25.15" customHeight="1" x14ac:dyDescent="0.4">
      <c r="C25" s="94" t="s">
        <v>3</v>
      </c>
      <c r="D25" s="95"/>
      <c r="E25" s="110"/>
      <c r="F25" s="110"/>
      <c r="G25" s="110"/>
      <c r="H25" s="110"/>
      <c r="I25" s="110"/>
      <c r="J25" s="110"/>
    </row>
    <row r="26" spans="2:11" ht="25.15" customHeight="1" x14ac:dyDescent="0.4">
      <c r="C26" s="129" t="s">
        <v>6</v>
      </c>
      <c r="D26" s="130"/>
      <c r="E26" s="96"/>
      <c r="F26" s="96"/>
      <c r="G26" s="96"/>
      <c r="H26" s="96"/>
      <c r="I26" s="96"/>
      <c r="J26" s="96"/>
    </row>
    <row r="27" spans="2:11" ht="23.45" customHeight="1" x14ac:dyDescent="0.4">
      <c r="C27" s="131" t="s">
        <v>4</v>
      </c>
      <c r="D27" s="115"/>
      <c r="E27" s="132"/>
      <c r="F27" s="132"/>
      <c r="G27" s="132"/>
      <c r="H27" s="132"/>
      <c r="I27" s="132"/>
      <c r="J27" s="132"/>
    </row>
    <row r="28" spans="2:11" ht="25.15" customHeight="1" x14ac:dyDescent="0.4"/>
    <row r="29" spans="2:11" ht="25.15" customHeight="1" x14ac:dyDescent="0.4">
      <c r="C29" s="95" t="s">
        <v>5</v>
      </c>
      <c r="D29" s="95"/>
      <c r="E29" s="110"/>
      <c r="F29" s="110"/>
      <c r="G29" s="110"/>
      <c r="H29" s="110"/>
      <c r="I29" s="110"/>
      <c r="J29" s="110"/>
    </row>
    <row r="30" spans="2:11" ht="25.15" customHeight="1" x14ac:dyDescent="0.4">
      <c r="C30" s="94" t="s">
        <v>53</v>
      </c>
      <c r="D30" s="95"/>
      <c r="E30" s="96"/>
      <c r="F30" s="96"/>
      <c r="G30" s="96"/>
      <c r="H30" s="96"/>
      <c r="I30" s="96"/>
      <c r="J30" s="96"/>
    </row>
    <row r="31" spans="2:11" ht="25.15" customHeight="1" x14ac:dyDescent="0.4">
      <c r="C31" s="114" t="s">
        <v>4</v>
      </c>
      <c r="D31" s="115"/>
      <c r="E31" s="110"/>
      <c r="F31" s="110"/>
      <c r="G31" s="110"/>
      <c r="H31" s="110"/>
      <c r="I31" s="110"/>
      <c r="J31" s="110"/>
    </row>
    <row r="32" spans="2:11" ht="13.9" customHeight="1" x14ac:dyDescent="0.4"/>
    <row r="33" spans="2:11" ht="22.15" customHeight="1" x14ac:dyDescent="0.4">
      <c r="B33" s="4" t="s">
        <v>89</v>
      </c>
      <c r="C33" s="4"/>
      <c r="D33" s="4"/>
      <c r="E33" s="4"/>
      <c r="F33" s="4"/>
      <c r="G33" s="4"/>
      <c r="H33" s="4"/>
    </row>
    <row r="34" spans="2:11" ht="17.45" customHeight="1" x14ac:dyDescent="0.4">
      <c r="C34" s="3" t="s">
        <v>9</v>
      </c>
    </row>
    <row r="35" spans="2:11" ht="19.899999999999999" customHeight="1" thickBot="1" x14ac:dyDescent="0.45">
      <c r="C35" s="103" t="s">
        <v>105</v>
      </c>
      <c r="D35" s="104"/>
      <c r="E35" s="105"/>
      <c r="F35" s="103" t="s">
        <v>11</v>
      </c>
      <c r="G35" s="104"/>
      <c r="H35" s="105"/>
      <c r="I35" s="11" t="s">
        <v>52</v>
      </c>
      <c r="J35" s="106" t="s">
        <v>51</v>
      </c>
      <c r="K35" s="106"/>
    </row>
    <row r="36" spans="2:11" ht="19.899999999999999" customHeight="1" thickTop="1" x14ac:dyDescent="0.4">
      <c r="C36" s="111" t="s">
        <v>10</v>
      </c>
      <c r="D36" s="112"/>
      <c r="E36" s="113"/>
      <c r="F36" s="107" t="s">
        <v>144</v>
      </c>
      <c r="G36" s="108"/>
      <c r="H36" s="109"/>
      <c r="I36" s="133" t="s">
        <v>155</v>
      </c>
      <c r="J36" s="133"/>
      <c r="K36" s="133"/>
    </row>
    <row r="37" spans="2:11" ht="43.5" customHeight="1" x14ac:dyDescent="0.4">
      <c r="C37" s="99" t="s">
        <v>72</v>
      </c>
      <c r="D37" s="100"/>
      <c r="E37" s="23" t="s">
        <v>45</v>
      </c>
      <c r="F37" s="97" t="s">
        <v>80</v>
      </c>
      <c r="G37" s="102"/>
      <c r="H37" s="98"/>
      <c r="I37" s="24" t="s">
        <v>119</v>
      </c>
      <c r="J37" s="97" t="s">
        <v>119</v>
      </c>
      <c r="K37" s="98"/>
    </row>
    <row r="38" spans="2:11" ht="43.9" customHeight="1" x14ac:dyDescent="0.4">
      <c r="C38" s="99" t="s">
        <v>73</v>
      </c>
      <c r="D38" s="100"/>
      <c r="E38" s="23" t="s">
        <v>45</v>
      </c>
      <c r="F38" s="97" t="s">
        <v>81</v>
      </c>
      <c r="G38" s="102"/>
      <c r="H38" s="98"/>
      <c r="I38" s="24" t="s">
        <v>127</v>
      </c>
      <c r="J38" s="97" t="s">
        <v>126</v>
      </c>
      <c r="K38" s="98"/>
    </row>
    <row r="39" spans="2:11" ht="43.9" customHeight="1" x14ac:dyDescent="0.4">
      <c r="C39" s="153" t="s">
        <v>82</v>
      </c>
      <c r="D39" s="155"/>
      <c r="E39" s="23" t="s">
        <v>45</v>
      </c>
      <c r="F39" s="97" t="s">
        <v>79</v>
      </c>
      <c r="G39" s="102"/>
      <c r="H39" s="98"/>
      <c r="I39" s="24" t="s">
        <v>129</v>
      </c>
      <c r="J39" s="97" t="s">
        <v>128</v>
      </c>
      <c r="K39" s="98"/>
    </row>
    <row r="40" spans="2:11" ht="19.899999999999999" customHeight="1" x14ac:dyDescent="0.4">
      <c r="C40" s="153" t="s">
        <v>91</v>
      </c>
      <c r="D40" s="154"/>
      <c r="E40" s="155"/>
      <c r="F40" s="137" t="s">
        <v>12</v>
      </c>
      <c r="G40" s="138"/>
      <c r="H40" s="139"/>
      <c r="I40" s="95" t="s">
        <v>13</v>
      </c>
      <c r="J40" s="95"/>
      <c r="K40" s="95"/>
    </row>
    <row r="41" spans="2:11" ht="18.75" customHeight="1" x14ac:dyDescent="0.4">
      <c r="C41" s="99" t="s">
        <v>108</v>
      </c>
      <c r="D41" s="182"/>
      <c r="E41" s="100"/>
      <c r="F41" s="97" t="s">
        <v>146</v>
      </c>
      <c r="G41" s="102"/>
      <c r="H41" s="98"/>
      <c r="I41" s="95" t="s">
        <v>154</v>
      </c>
      <c r="J41" s="95"/>
      <c r="K41" s="95"/>
    </row>
    <row r="42" spans="2:11" ht="12.6" customHeight="1" x14ac:dyDescent="0.4"/>
    <row r="43" spans="2:11" ht="52.9" customHeight="1" thickBot="1" x14ac:dyDescent="0.45">
      <c r="C43" s="103" t="s">
        <v>105</v>
      </c>
      <c r="D43" s="104"/>
      <c r="E43" s="105"/>
      <c r="F43" s="101" t="s">
        <v>18</v>
      </c>
      <c r="G43" s="101"/>
      <c r="H43" s="21" t="s">
        <v>57</v>
      </c>
      <c r="I43" s="21" t="s">
        <v>58</v>
      </c>
      <c r="J43" s="21" t="s">
        <v>55</v>
      </c>
      <c r="K43" s="11" t="s">
        <v>54</v>
      </c>
    </row>
    <row r="44" spans="2:11" ht="21.95" customHeight="1" thickTop="1" x14ac:dyDescent="0.4">
      <c r="C44" s="166" t="s">
        <v>10</v>
      </c>
      <c r="D44" s="167"/>
      <c r="E44" s="168"/>
      <c r="F44" s="158"/>
      <c r="G44" s="158"/>
      <c r="H44" s="36"/>
      <c r="I44" s="36"/>
      <c r="J44" s="36"/>
      <c r="K44" s="25">
        <f>SUM(H44:J44)</f>
        <v>0</v>
      </c>
    </row>
    <row r="45" spans="2:11" ht="21.95" customHeight="1" x14ac:dyDescent="0.4">
      <c r="C45" s="159" t="s">
        <v>71</v>
      </c>
      <c r="D45" s="160"/>
      <c r="E45" s="161"/>
      <c r="F45" s="32"/>
      <c r="G45" s="30" t="s">
        <v>16</v>
      </c>
      <c r="H45" s="26">
        <f>F45*112000</f>
        <v>0</v>
      </c>
      <c r="I45" s="26">
        <f>F45*18700</f>
        <v>0</v>
      </c>
      <c r="J45" s="26">
        <f>F45*18700</f>
        <v>0</v>
      </c>
      <c r="K45" s="26">
        <f>SUM(H45:J45)</f>
        <v>0</v>
      </c>
    </row>
    <row r="46" spans="2:11" ht="21.95" customHeight="1" x14ac:dyDescent="0.4">
      <c r="C46" s="159" t="s">
        <v>73</v>
      </c>
      <c r="D46" s="160"/>
      <c r="E46" s="161"/>
      <c r="F46" s="32"/>
      <c r="G46" s="30" t="s">
        <v>16</v>
      </c>
      <c r="H46" s="26">
        <f>F46*276000</f>
        <v>0</v>
      </c>
      <c r="I46" s="26">
        <f>F46*46000</f>
        <v>0</v>
      </c>
      <c r="J46" s="26">
        <f>F46*46000</f>
        <v>0</v>
      </c>
      <c r="K46" s="26">
        <f>SUM(H46:J46)</f>
        <v>0</v>
      </c>
    </row>
    <row r="47" spans="2:11" ht="21.95" customHeight="1" x14ac:dyDescent="0.4">
      <c r="C47" s="165" t="s">
        <v>84</v>
      </c>
      <c r="D47" s="163"/>
      <c r="E47" s="164"/>
      <c r="F47" s="32"/>
      <c r="G47" s="30" t="s">
        <v>16</v>
      </c>
      <c r="H47" s="26">
        <f>F47*162000</f>
        <v>0</v>
      </c>
      <c r="I47" s="26">
        <f>F47*27000</f>
        <v>0</v>
      </c>
      <c r="J47" s="26">
        <f>F47*27000</f>
        <v>0</v>
      </c>
      <c r="K47" s="26">
        <f>SUM(H47:J47)</f>
        <v>0</v>
      </c>
    </row>
    <row r="48" spans="2:11" ht="21.95" customHeight="1" x14ac:dyDescent="0.4">
      <c r="C48" s="80" t="s">
        <v>164</v>
      </c>
      <c r="D48" s="183" t="s">
        <v>165</v>
      </c>
      <c r="E48" s="183"/>
      <c r="F48" s="194" t="s">
        <v>162</v>
      </c>
      <c r="G48" s="173"/>
      <c r="H48" s="26"/>
      <c r="I48" s="79" t="s">
        <v>163</v>
      </c>
      <c r="J48" s="79" t="s">
        <v>163</v>
      </c>
      <c r="K48" s="79" t="s">
        <v>163</v>
      </c>
    </row>
    <row r="49" spans="3:12" ht="21.95" customHeight="1" x14ac:dyDescent="0.4">
      <c r="C49" s="169" t="s">
        <v>90</v>
      </c>
      <c r="D49" s="170"/>
      <c r="E49" s="171"/>
      <c r="F49" s="172" t="s">
        <v>163</v>
      </c>
      <c r="G49" s="173"/>
      <c r="H49" s="26">
        <f>SUM(H44:H48)</f>
        <v>0</v>
      </c>
      <c r="I49" s="26">
        <f>SUM(I44:I47)</f>
        <v>0</v>
      </c>
      <c r="J49" s="26">
        <f>SUM(J44:J47)</f>
        <v>0</v>
      </c>
      <c r="K49" s="26">
        <f>SUM(K44:K47)</f>
        <v>0</v>
      </c>
    </row>
    <row r="50" spans="3:12" ht="21.95" customHeight="1" x14ac:dyDescent="0.4">
      <c r="C50" s="162" t="s">
        <v>91</v>
      </c>
      <c r="D50" s="163"/>
      <c r="E50" s="164"/>
      <c r="F50" s="33"/>
      <c r="G50" s="30" t="s">
        <v>17</v>
      </c>
      <c r="H50" s="26">
        <f>F50*800</f>
        <v>0</v>
      </c>
      <c r="I50" s="26">
        <f>F50*100</f>
        <v>0</v>
      </c>
      <c r="J50" s="26">
        <f>F50*100</f>
        <v>0</v>
      </c>
      <c r="K50" s="26">
        <f t="shared" ref="K50" si="0">SUM(H50:J50)</f>
        <v>0</v>
      </c>
    </row>
    <row r="51" spans="3:12" ht="21.95" customHeight="1" x14ac:dyDescent="0.4">
      <c r="C51" s="159" t="s">
        <v>92</v>
      </c>
      <c r="D51" s="160"/>
      <c r="E51" s="161"/>
      <c r="F51" s="34"/>
      <c r="G51" s="31" t="s">
        <v>20</v>
      </c>
      <c r="H51" s="26">
        <f>F51</f>
        <v>0</v>
      </c>
      <c r="I51" s="27">
        <f>ROUNDDOWN(F51/6,0-3)</f>
        <v>0</v>
      </c>
      <c r="J51" s="27">
        <f>ROUNDDOWN(F51/6,0-3)</f>
        <v>0</v>
      </c>
      <c r="K51" s="28">
        <f>SUM(H51:J51)</f>
        <v>0</v>
      </c>
    </row>
    <row r="52" spans="3:12" ht="21.95" customHeight="1" x14ac:dyDescent="0.4">
      <c r="C52" s="114" t="s">
        <v>94</v>
      </c>
      <c r="D52" s="115"/>
      <c r="E52" s="15" t="s">
        <v>40</v>
      </c>
      <c r="F52" s="61"/>
      <c r="G52" s="180" t="s">
        <v>60</v>
      </c>
      <c r="H52" s="26"/>
      <c r="I52" s="186" t="s">
        <v>66</v>
      </c>
      <c r="J52" s="187"/>
      <c r="K52" s="26" t="str">
        <f>IF(ISNUMBER(H52)*1,$H$52,"")</f>
        <v/>
      </c>
      <c r="L52" s="41"/>
    </row>
    <row r="53" spans="3:12" ht="48.75" customHeight="1" x14ac:dyDescent="0.4">
      <c r="C53" s="174" t="s">
        <v>95</v>
      </c>
      <c r="D53" s="175"/>
      <c r="E53" s="15" t="s">
        <v>41</v>
      </c>
      <c r="F53" s="34"/>
      <c r="G53" s="181"/>
      <c r="H53" s="26"/>
      <c r="I53" s="188"/>
      <c r="J53" s="189"/>
      <c r="K53" s="26" t="str">
        <f>IF(ISNUMBER(H53)*1,$H$53,"")</f>
        <v/>
      </c>
      <c r="L53" s="41"/>
    </row>
    <row r="54" spans="3:12" ht="29.45" customHeight="1" x14ac:dyDescent="0.4">
      <c r="C54" s="156" t="s">
        <v>90</v>
      </c>
      <c r="D54" s="157"/>
      <c r="E54" s="157"/>
      <c r="F54" s="34"/>
      <c r="G54" s="48"/>
      <c r="H54" s="26">
        <f>SUM(H50:H53)</f>
        <v>0</v>
      </c>
      <c r="I54" s="26">
        <f>SUM(I50:I51)</f>
        <v>0</v>
      </c>
      <c r="J54" s="26">
        <f>SUM(J50:J51)</f>
        <v>0</v>
      </c>
      <c r="K54" s="26">
        <f>SUM(K50:K53)</f>
        <v>0</v>
      </c>
      <c r="L54" s="41"/>
    </row>
    <row r="55" spans="3:12" ht="39.6" customHeight="1" x14ac:dyDescent="0.4">
      <c r="C55" s="137" t="s">
        <v>93</v>
      </c>
      <c r="D55" s="138"/>
      <c r="E55" s="138"/>
      <c r="F55" s="138"/>
      <c r="G55" s="139"/>
      <c r="H55" s="29">
        <f>H49+H54</f>
        <v>0</v>
      </c>
      <c r="I55" s="29">
        <f>I49+I54</f>
        <v>0</v>
      </c>
      <c r="J55" s="29">
        <f t="shared" ref="J55" si="1">J49+J54</f>
        <v>0</v>
      </c>
      <c r="K55" s="29">
        <f>K49+K54</f>
        <v>0</v>
      </c>
    </row>
    <row r="56" spans="3:12" ht="39.6" customHeight="1" x14ac:dyDescent="0.4">
      <c r="C56" s="176" t="s">
        <v>96</v>
      </c>
      <c r="D56" s="176"/>
      <c r="E56" s="176"/>
      <c r="F56" s="32"/>
      <c r="G56" s="30" t="s">
        <v>16</v>
      </c>
      <c r="H56" s="177"/>
      <c r="I56" s="178"/>
      <c r="J56" s="178"/>
      <c r="K56" s="179"/>
      <c r="L56" s="41"/>
    </row>
    <row r="58" spans="3:12" x14ac:dyDescent="0.4">
      <c r="C58" s="116" t="s">
        <v>97</v>
      </c>
      <c r="D58" s="116"/>
      <c r="E58" s="116"/>
      <c r="F58" s="116"/>
      <c r="G58" s="116"/>
      <c r="H58" s="116"/>
      <c r="I58" s="116"/>
      <c r="J58" s="116"/>
      <c r="K58" s="116"/>
    </row>
    <row r="59" spans="3:12" x14ac:dyDescent="0.4">
      <c r="C59" s="116" t="s">
        <v>98</v>
      </c>
      <c r="D59" s="116"/>
      <c r="E59" s="116"/>
      <c r="F59" s="116"/>
      <c r="G59" s="116"/>
      <c r="H59" s="116"/>
      <c r="I59" s="116"/>
      <c r="J59" s="116"/>
      <c r="K59" s="116"/>
    </row>
    <row r="60" spans="3:12" x14ac:dyDescent="0.4">
      <c r="C60" s="116" t="s">
        <v>99</v>
      </c>
      <c r="D60" s="116"/>
      <c r="E60" s="116"/>
      <c r="F60" s="116"/>
      <c r="G60" s="116"/>
      <c r="H60" s="116"/>
      <c r="I60" s="116"/>
      <c r="J60" s="116"/>
      <c r="K60" s="116"/>
    </row>
    <row r="61" spans="3:12" x14ac:dyDescent="0.4">
      <c r="C61" s="50" t="s">
        <v>100</v>
      </c>
      <c r="D61" s="51"/>
      <c r="E61" s="51"/>
      <c r="F61" s="51"/>
      <c r="G61" s="51"/>
      <c r="H61" s="51"/>
      <c r="I61" s="51"/>
      <c r="J61" s="51"/>
      <c r="K61" s="51"/>
    </row>
    <row r="62" spans="3:12" x14ac:dyDescent="0.4">
      <c r="C62" s="50" t="s">
        <v>102</v>
      </c>
      <c r="D62" s="51"/>
      <c r="E62" s="51"/>
      <c r="F62" s="51"/>
      <c r="G62" s="51"/>
      <c r="H62" s="51"/>
      <c r="I62" s="51"/>
      <c r="J62" s="51"/>
      <c r="K62" s="51"/>
    </row>
    <row r="63" spans="3:12" x14ac:dyDescent="0.4">
      <c r="C63" s="50" t="s">
        <v>103</v>
      </c>
      <c r="D63" s="51"/>
      <c r="E63" s="51"/>
      <c r="F63" s="51"/>
      <c r="G63" s="51"/>
      <c r="H63" s="51"/>
      <c r="I63" s="51"/>
      <c r="J63" s="51"/>
      <c r="K63" s="51"/>
    </row>
    <row r="64" spans="3:12" x14ac:dyDescent="0.4">
      <c r="C64" s="50" t="s">
        <v>101</v>
      </c>
      <c r="D64" s="52"/>
      <c r="E64" s="52"/>
      <c r="F64" s="52"/>
      <c r="G64" s="52"/>
      <c r="H64" s="52"/>
      <c r="I64" s="52"/>
      <c r="J64" s="52"/>
      <c r="K64" s="52"/>
    </row>
    <row r="65" spans="3:11" x14ac:dyDescent="0.4">
      <c r="C65" s="50" t="s">
        <v>104</v>
      </c>
      <c r="D65" s="53"/>
      <c r="E65" s="53"/>
      <c r="F65" s="53"/>
      <c r="G65" s="53"/>
      <c r="H65" s="53"/>
      <c r="I65" s="53"/>
      <c r="J65" s="53"/>
      <c r="K65" s="53"/>
    </row>
    <row r="66" spans="3:11" x14ac:dyDescent="0.4">
      <c r="C66" s="49"/>
      <c r="D66" s="20"/>
      <c r="E66" s="20"/>
      <c r="F66" s="20"/>
      <c r="G66" s="20"/>
      <c r="H66" s="20"/>
      <c r="I66" s="20"/>
      <c r="J66" s="20"/>
      <c r="K66" s="20"/>
    </row>
    <row r="67" spans="3:11" x14ac:dyDescent="0.4">
      <c r="C67" s="3" t="s">
        <v>19</v>
      </c>
      <c r="D67" s="4"/>
      <c r="E67" s="4"/>
      <c r="F67" s="4"/>
      <c r="G67" s="4"/>
      <c r="H67" s="4"/>
    </row>
    <row r="68" spans="3:11" x14ac:dyDescent="0.4">
      <c r="C68" s="116" t="s">
        <v>106</v>
      </c>
      <c r="D68" s="116"/>
      <c r="E68" s="116"/>
      <c r="F68" s="116"/>
      <c r="G68" s="116"/>
      <c r="H68" s="116"/>
      <c r="I68" s="116"/>
      <c r="J68" s="116"/>
      <c r="K68" s="116"/>
    </row>
    <row r="69" spans="3:11" ht="28.15" customHeight="1" x14ac:dyDescent="0.4">
      <c r="C69" s="116" t="s">
        <v>107</v>
      </c>
      <c r="D69" s="116"/>
      <c r="E69" s="116"/>
      <c r="F69" s="116"/>
      <c r="G69" s="116"/>
      <c r="H69" s="116"/>
      <c r="I69" s="116"/>
      <c r="J69" s="116"/>
      <c r="K69" s="116"/>
    </row>
    <row r="70" spans="3:11" x14ac:dyDescent="0.4">
      <c r="C70" s="4"/>
      <c r="D70" s="195">
        <f>K49+K50+K51+F52+F53</f>
        <v>0</v>
      </c>
      <c r="E70" s="196"/>
      <c r="F70" s="197"/>
      <c r="G70" s="75" t="s">
        <v>20</v>
      </c>
      <c r="H70" s="75"/>
      <c r="I70" s="4"/>
      <c r="J70" s="4"/>
      <c r="K70" s="4"/>
    </row>
    <row r="71" spans="3:11" ht="25.15" customHeight="1" x14ac:dyDescent="0.4"/>
    <row r="72" spans="3:11" ht="25.15" customHeight="1" x14ac:dyDescent="0.4">
      <c r="C72" s="3" t="s">
        <v>39</v>
      </c>
      <c r="D72" s="4"/>
      <c r="E72" s="4"/>
      <c r="F72" s="4"/>
    </row>
    <row r="73" spans="3:11" ht="63" customHeight="1" thickBot="1" x14ac:dyDescent="0.45">
      <c r="C73" s="106" t="s">
        <v>21</v>
      </c>
      <c r="D73" s="106"/>
      <c r="E73" s="106" t="s">
        <v>37</v>
      </c>
      <c r="F73" s="106"/>
      <c r="G73" s="106"/>
      <c r="H73" s="106"/>
      <c r="I73" s="106"/>
      <c r="J73" s="11" t="s">
        <v>22</v>
      </c>
    </row>
    <row r="74" spans="3:11" ht="24.6" customHeight="1" thickTop="1" x14ac:dyDescent="0.4">
      <c r="C74" s="121"/>
      <c r="D74" s="121"/>
      <c r="E74" s="122"/>
      <c r="F74" s="122"/>
      <c r="G74" s="122"/>
      <c r="H74" s="122"/>
      <c r="I74" s="122"/>
      <c r="J74" s="35" t="s">
        <v>23</v>
      </c>
    </row>
    <row r="75" spans="3:11" ht="20.45" customHeight="1" x14ac:dyDescent="0.4">
      <c r="C75" s="123" t="s">
        <v>38</v>
      </c>
      <c r="D75" s="124"/>
      <c r="E75" s="124"/>
      <c r="F75" s="124"/>
      <c r="G75" s="124"/>
      <c r="H75" s="124"/>
      <c r="I75" s="124"/>
      <c r="J75" s="124"/>
    </row>
    <row r="76" spans="3:11" ht="20.45" customHeight="1" x14ac:dyDescent="0.4"/>
    <row r="77" spans="3:11" ht="24" customHeight="1" x14ac:dyDescent="0.4">
      <c r="C77" s="3" t="s">
        <v>109</v>
      </c>
    </row>
    <row r="78" spans="3:11" ht="29.45" customHeight="1" x14ac:dyDescent="0.4">
      <c r="C78" s="120" t="s">
        <v>42</v>
      </c>
      <c r="D78" s="120"/>
      <c r="E78" s="120"/>
      <c r="F78" s="120"/>
      <c r="G78" s="120"/>
      <c r="H78" s="120"/>
      <c r="I78" s="120"/>
      <c r="J78" s="120"/>
    </row>
    <row r="79" spans="3:11" x14ac:dyDescent="0.4">
      <c r="C79" s="134"/>
      <c r="D79" s="135"/>
      <c r="E79" s="135"/>
      <c r="F79" s="135"/>
      <c r="G79" s="135"/>
      <c r="H79" s="135"/>
      <c r="I79" s="135"/>
      <c r="J79" s="136"/>
      <c r="K79" s="38"/>
    </row>
    <row r="80" spans="3:11" ht="29.45" customHeight="1" x14ac:dyDescent="0.4">
      <c r="C80" s="3" t="s">
        <v>152</v>
      </c>
    </row>
    <row r="81" spans="3:12" x14ac:dyDescent="0.4">
      <c r="C81" s="134"/>
      <c r="D81" s="135"/>
      <c r="E81" s="135"/>
      <c r="F81" s="135"/>
      <c r="G81" s="135"/>
      <c r="H81" s="135"/>
      <c r="I81" s="135"/>
      <c r="J81" s="136"/>
      <c r="K81" s="38"/>
    </row>
    <row r="83" spans="3:12" x14ac:dyDescent="0.4">
      <c r="C83" s="3" t="s">
        <v>110</v>
      </c>
    </row>
    <row r="84" spans="3:12" ht="28.5" customHeight="1" x14ac:dyDescent="0.4">
      <c r="C84" s="76" t="s">
        <v>157</v>
      </c>
      <c r="D84" s="76"/>
    </row>
    <row r="85" spans="3:12" x14ac:dyDescent="0.4">
      <c r="C85" s="125"/>
      <c r="D85" s="126"/>
      <c r="E85" s="126"/>
      <c r="F85" s="126"/>
      <c r="G85" s="126"/>
      <c r="H85" s="126"/>
      <c r="I85" s="126"/>
      <c r="J85" s="127"/>
    </row>
    <row r="87" spans="3:12" x14ac:dyDescent="0.4">
      <c r="L87" s="37"/>
    </row>
  </sheetData>
  <sheetProtection insertRows="0"/>
  <mergeCells count="81">
    <mergeCell ref="F48:G48"/>
    <mergeCell ref="F49:G49"/>
    <mergeCell ref="C85:J85"/>
    <mergeCell ref="C75:J75"/>
    <mergeCell ref="C78:J78"/>
    <mergeCell ref="C79:J79"/>
    <mergeCell ref="C81:J81"/>
    <mergeCell ref="C50:E50"/>
    <mergeCell ref="C58:K58"/>
    <mergeCell ref="C59:K59"/>
    <mergeCell ref="C68:K68"/>
    <mergeCell ref="C60:K60"/>
    <mergeCell ref="C56:E56"/>
    <mergeCell ref="H56:K56"/>
    <mergeCell ref="C69:K69"/>
    <mergeCell ref="D70:F70"/>
    <mergeCell ref="C46:E46"/>
    <mergeCell ref="C47:E47"/>
    <mergeCell ref="C49:E49"/>
    <mergeCell ref="C45:E45"/>
    <mergeCell ref="D48:E48"/>
    <mergeCell ref="J35:K35"/>
    <mergeCell ref="C36:E36"/>
    <mergeCell ref="I36:K36"/>
    <mergeCell ref="J38:K38"/>
    <mergeCell ref="C39:D39"/>
    <mergeCell ref="C38:D38"/>
    <mergeCell ref="F38:H38"/>
    <mergeCell ref="F35:H35"/>
    <mergeCell ref="F39:H39"/>
    <mergeCell ref="F36:H36"/>
    <mergeCell ref="C37:D37"/>
    <mergeCell ref="F37:H37"/>
    <mergeCell ref="J37:K37"/>
    <mergeCell ref="C35:E35"/>
    <mergeCell ref="J39:K39"/>
    <mergeCell ref="C73:D73"/>
    <mergeCell ref="E73:I73"/>
    <mergeCell ref="C74:D74"/>
    <mergeCell ref="E74:I74"/>
    <mergeCell ref="C51:E51"/>
    <mergeCell ref="G52:G53"/>
    <mergeCell ref="I52:J53"/>
    <mergeCell ref="C53:D53"/>
    <mergeCell ref="C55:G55"/>
    <mergeCell ref="C52:D52"/>
    <mergeCell ref="C54:E54"/>
    <mergeCell ref="I40:K40"/>
    <mergeCell ref="C43:E43"/>
    <mergeCell ref="C44:E44"/>
    <mergeCell ref="I41:K41"/>
    <mergeCell ref="C40:E40"/>
    <mergeCell ref="F40:H40"/>
    <mergeCell ref="C41:E41"/>
    <mergeCell ref="F41:H41"/>
    <mergeCell ref="F43:G43"/>
    <mergeCell ref="F44:G44"/>
    <mergeCell ref="C31:D31"/>
    <mergeCell ref="E31:J31"/>
    <mergeCell ref="C20:J20"/>
    <mergeCell ref="C25:D25"/>
    <mergeCell ref="E25:J25"/>
    <mergeCell ref="C21:J21"/>
    <mergeCell ref="C26:D26"/>
    <mergeCell ref="E26:J26"/>
    <mergeCell ref="C29:D29"/>
    <mergeCell ref="E29:J29"/>
    <mergeCell ref="C30:D30"/>
    <mergeCell ref="E30:J30"/>
    <mergeCell ref="C27:D27"/>
    <mergeCell ref="E27:J27"/>
    <mergeCell ref="B9:K9"/>
    <mergeCell ref="A11:K14"/>
    <mergeCell ref="B15:K15"/>
    <mergeCell ref="B16:F16"/>
    <mergeCell ref="C17:J17"/>
    <mergeCell ref="I2:K2"/>
    <mergeCell ref="I3:K3"/>
    <mergeCell ref="I5:K5"/>
    <mergeCell ref="I6:K6"/>
    <mergeCell ref="I7:K7"/>
  </mergeCells>
  <phoneticPr fontId="2"/>
  <dataValidations count="9">
    <dataValidation type="whole" allowBlank="1" showInputMessage="1" promptTitle="(注)" prompt="１ｍ単位で入力。小数点1位は切り捨て。_x000a_" sqref="F50" xr:uid="{926240E5-327F-4348-A52E-C0610BE3A0D5}">
      <formula1>0</formula1>
      <formula2>100000</formula2>
    </dataValidation>
    <dataValidation allowBlank="1" showInputMessage="1" showErrorMessage="1" promptTitle="(注)" prompt="活動の為の講習なので、活動開始したら早めに実施してください。" sqref="J74" xr:uid="{FC09E96B-7C37-4938-8085-6EA4FF480129}"/>
    <dataValidation allowBlank="1" showInputMessage="1" showErrorMessage="1" promptTitle="(注)" prompt="各団体で管理している文書番号。特に規定がなければ「第1号」などでよい" sqref="I2:K2" xr:uid="{F51EA6BD-55C4-4B9A-AFEC-80889D33C169}"/>
    <dataValidation allowBlank="1" showInputMessage="1" showErrorMessage="1" promptTitle="(注)" prompt="林班、小林班、枝番を記載" sqref="K20" xr:uid="{5DC4548D-9C5A-4560-A5E6-C59535A0396D}"/>
    <dataValidation allowBlank="1" showErrorMessage="1" promptTitle="(注)" prompt="0.1ha未満切り捨て。例：1.58なら1.5と入力。_x000a_" sqref="F56 F45:F49" xr:uid="{AE70FCF4-FA5D-4EEB-827A-CC963E56A42B}"/>
    <dataValidation allowBlank="1" showInputMessage="1" showErrorMessage="1" promptTitle="(注)" prompt="活動計画書と同じ内容になる様　確認して記載してください。_x000a_" sqref="E74:I74" xr:uid="{A20FFD65-8CDB-4581-A6A9-774E88EEAFA9}"/>
    <dataValidation allowBlank="1" showInputMessage="1" showErrorMessage="1" prompt="資機材購入理由書の額" sqref="H52:H53" xr:uid="{E0CD23FA-80EE-4420-B19A-DF2C70D88ECA}"/>
    <dataValidation allowBlank="1" showInputMessage="1" showErrorMessage="1" promptTitle="(注)" prompt="地番、林班、小林班を記載" sqref="C20:J20" xr:uid="{92CCE2EC-77C9-48F6-9206-5980B4D382EF}"/>
    <dataValidation allowBlank="1" showInputMessage="1" showErrorMessage="1" promptTitle="(注)" prompt="・日付は任意ですが、協定書より後の日付にしてください。_x000a_・採択決定前着手届を出す場合は採択決定前着手届とこの申請の日付を同じにする。" sqref="I3:K3" xr:uid="{8ACE96D1-0B5B-4360-AE24-C3476AC8C0DD}"/>
  </dataValidations>
  <pageMargins left="0.70866141732283472" right="0.31496062992125984" top="0.74803149606299213" bottom="0.74803149606299213" header="0.31496062992125984" footer="0.31496062992125984"/>
  <pageSetup paperSize="9" scale="80" orientation="portrait" r:id="rId1"/>
  <rowBreaks count="2" manualBreakCount="2">
    <brk id="32" max="10" man="1"/>
    <brk id="65"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D7B86-F558-4BCC-B012-DA591ABD934C}">
  <dimension ref="A1:V100"/>
  <sheetViews>
    <sheetView topLeftCell="A92" zoomScaleNormal="100" workbookViewId="0">
      <selection activeCell="Q97" sqref="Q97"/>
    </sheetView>
  </sheetViews>
  <sheetFormatPr defaultColWidth="8.75" defaultRowHeight="19.5" x14ac:dyDescent="0.4"/>
  <cols>
    <col min="1" max="1" width="3.75" style="3" customWidth="1"/>
    <col min="2" max="2" width="9.5" style="3" customWidth="1"/>
    <col min="3" max="3" width="10" style="3" customWidth="1"/>
    <col min="4" max="4" width="6" style="3" customWidth="1"/>
    <col min="5" max="5" width="6.625" style="3" customWidth="1"/>
    <col min="6" max="6" width="4.75" style="3" bestFit="1" customWidth="1"/>
    <col min="7" max="7" width="11.75" style="3" bestFit="1" customWidth="1"/>
    <col min="8" max="8" width="17.375" style="3" bestFit="1" customWidth="1"/>
    <col min="9" max="9" width="11.875" style="3" customWidth="1"/>
    <col min="10" max="10" width="12.25" style="3" customWidth="1"/>
    <col min="11" max="16384" width="8.75" style="3"/>
  </cols>
  <sheetData>
    <row r="1" spans="1:22" x14ac:dyDescent="0.4">
      <c r="A1" s="3" t="s">
        <v>86</v>
      </c>
    </row>
    <row r="4" spans="1:22" x14ac:dyDescent="0.4">
      <c r="H4" s="140" t="s">
        <v>139</v>
      </c>
      <c r="I4" s="140"/>
      <c r="J4" s="140"/>
    </row>
    <row r="5" spans="1:22" x14ac:dyDescent="0.4">
      <c r="H5" s="141" t="s">
        <v>140</v>
      </c>
      <c r="I5" s="141"/>
      <c r="J5" s="141"/>
    </row>
    <row r="6" spans="1:22" x14ac:dyDescent="0.4">
      <c r="A6" s="3" t="s">
        <v>0</v>
      </c>
    </row>
    <row r="7" spans="1:22" x14ac:dyDescent="0.4">
      <c r="B7" s="3" t="s">
        <v>1</v>
      </c>
      <c r="G7" s="38"/>
      <c r="H7" s="143"/>
      <c r="I7" s="143"/>
      <c r="J7" s="143"/>
    </row>
    <row r="8" spans="1:22" x14ac:dyDescent="0.4">
      <c r="E8" s="10"/>
      <c r="G8" s="44" t="s">
        <v>63</v>
      </c>
      <c r="H8" s="218" t="s">
        <v>141</v>
      </c>
      <c r="I8" s="144"/>
      <c r="J8" s="144"/>
    </row>
    <row r="9" spans="1:22" ht="21" customHeight="1" x14ac:dyDescent="0.4">
      <c r="G9" s="44" t="s">
        <v>64</v>
      </c>
      <c r="H9" s="145" t="s">
        <v>142</v>
      </c>
      <c r="I9" s="145"/>
      <c r="J9" s="145"/>
    </row>
    <row r="11" spans="1:22" x14ac:dyDescent="0.4">
      <c r="A11" s="142" t="s">
        <v>87</v>
      </c>
      <c r="B11" s="142"/>
      <c r="C11" s="142"/>
      <c r="D11" s="142"/>
      <c r="E11" s="142"/>
      <c r="F11" s="142"/>
      <c r="G11" s="142"/>
      <c r="H11" s="142"/>
      <c r="I11" s="142"/>
      <c r="J11" s="142"/>
    </row>
    <row r="12" spans="1:22" x14ac:dyDescent="0.4">
      <c r="A12" s="9"/>
      <c r="B12" s="9"/>
      <c r="C12" s="9"/>
      <c r="D12" s="9"/>
      <c r="E12" s="9"/>
      <c r="F12" s="9"/>
      <c r="G12" s="9"/>
      <c r="H12" s="9"/>
      <c r="I12" s="9"/>
      <c r="V12"/>
    </row>
    <row r="13" spans="1:22" ht="84.75" customHeight="1" x14ac:dyDescent="0.4">
      <c r="A13" s="215" t="s">
        <v>167</v>
      </c>
      <c r="B13" s="215"/>
      <c r="C13" s="215"/>
      <c r="D13" s="215"/>
      <c r="E13" s="215"/>
      <c r="F13" s="215"/>
      <c r="G13" s="215"/>
      <c r="H13" s="215"/>
      <c r="I13" s="215"/>
      <c r="J13" s="215"/>
      <c r="K13" s="64"/>
      <c r="U13"/>
    </row>
    <row r="14" spans="1:22" ht="2.25" customHeight="1" x14ac:dyDescent="0.4">
      <c r="A14" s="64"/>
      <c r="B14" s="64"/>
      <c r="C14" s="64"/>
      <c r="D14" s="64"/>
      <c r="E14" s="64"/>
      <c r="F14" s="64"/>
      <c r="G14" s="64"/>
      <c r="H14" s="64"/>
      <c r="I14" s="64"/>
      <c r="J14" s="64"/>
      <c r="K14" s="64"/>
    </row>
    <row r="15" spans="1:22" ht="19.5" hidden="1" customHeight="1" x14ac:dyDescent="0.4">
      <c r="A15" s="64"/>
      <c r="B15" s="64"/>
      <c r="C15" s="64"/>
      <c r="D15" s="64"/>
      <c r="E15" s="64"/>
      <c r="F15" s="64"/>
      <c r="G15" s="64"/>
      <c r="H15" s="64"/>
      <c r="I15" s="64"/>
      <c r="J15" s="64"/>
      <c r="K15" s="64"/>
    </row>
    <row r="16" spans="1:22" ht="19.5" hidden="1" customHeight="1" x14ac:dyDescent="0.4">
      <c r="A16" s="64"/>
      <c r="B16" s="64"/>
      <c r="C16" s="64"/>
      <c r="D16" s="64"/>
      <c r="E16" s="64"/>
      <c r="F16" s="64"/>
      <c r="G16" s="64"/>
      <c r="H16" s="64"/>
      <c r="I16" s="64"/>
      <c r="J16" s="64"/>
      <c r="K16" s="64"/>
    </row>
    <row r="17" spans="1:13" x14ac:dyDescent="0.4">
      <c r="A17" s="142" t="s">
        <v>2</v>
      </c>
      <c r="B17" s="142"/>
      <c r="C17" s="142"/>
      <c r="D17" s="142"/>
      <c r="E17" s="142"/>
      <c r="F17" s="142"/>
      <c r="G17" s="142"/>
      <c r="H17" s="142"/>
      <c r="I17" s="142"/>
      <c r="J17" s="142"/>
    </row>
    <row r="18" spans="1:13" x14ac:dyDescent="0.4">
      <c r="A18" s="193" t="s">
        <v>88</v>
      </c>
      <c r="B18" s="193"/>
      <c r="C18" s="193"/>
      <c r="D18" s="193"/>
      <c r="E18" s="193"/>
      <c r="F18" s="193"/>
      <c r="G18" s="193"/>
      <c r="H18" s="193"/>
      <c r="I18" s="193"/>
    </row>
    <row r="19" spans="1:13" ht="21.6" customHeight="1" x14ac:dyDescent="0.4">
      <c r="B19" s="200" t="s">
        <v>141</v>
      </c>
      <c r="C19" s="151"/>
      <c r="D19" s="151"/>
      <c r="E19" s="151"/>
      <c r="F19" s="151"/>
      <c r="G19" s="151"/>
      <c r="H19" s="151"/>
      <c r="I19" s="152"/>
      <c r="J19" s="40"/>
    </row>
    <row r="20" spans="1:13" ht="12" customHeight="1" x14ac:dyDescent="0.4">
      <c r="B20" s="12"/>
      <c r="C20" s="12"/>
      <c r="D20" s="12"/>
      <c r="E20" s="12"/>
      <c r="F20" s="12"/>
      <c r="G20" s="12"/>
      <c r="H20" s="12"/>
      <c r="I20" s="12"/>
    </row>
    <row r="21" spans="1:13" s="42" customFormat="1" x14ac:dyDescent="0.4">
      <c r="A21" s="42" t="s">
        <v>65</v>
      </c>
      <c r="B21" s="43"/>
      <c r="C21" s="43"/>
      <c r="D21" s="43"/>
      <c r="E21" s="43"/>
      <c r="M21" s="3"/>
    </row>
    <row r="22" spans="1:13" s="42" customFormat="1" ht="22.5" customHeight="1" x14ac:dyDescent="0.4">
      <c r="B22" s="210" t="s">
        <v>131</v>
      </c>
      <c r="C22" s="211"/>
      <c r="D22" s="211"/>
      <c r="E22" s="211"/>
      <c r="F22" s="65"/>
      <c r="G22" s="208" t="s">
        <v>132</v>
      </c>
      <c r="H22" s="208"/>
      <c r="I22" s="209"/>
      <c r="J22" s="39"/>
      <c r="M22" s="3"/>
    </row>
    <row r="23" spans="1:13" s="42" customFormat="1" ht="22.5" customHeight="1" x14ac:dyDescent="0.4">
      <c r="B23" s="250" t="s">
        <v>143</v>
      </c>
      <c r="C23" s="251"/>
      <c r="D23" s="251"/>
      <c r="E23" s="251"/>
      <c r="F23" s="66"/>
      <c r="G23" s="198" t="s">
        <v>116</v>
      </c>
      <c r="H23" s="198"/>
      <c r="I23" s="199"/>
      <c r="J23" s="39"/>
      <c r="M23" s="3"/>
    </row>
    <row r="24" spans="1:13" s="42" customFormat="1" ht="22.5" customHeight="1" x14ac:dyDescent="0.4">
      <c r="B24" s="57"/>
      <c r="C24" s="58"/>
      <c r="D24" s="58"/>
      <c r="E24" s="58"/>
      <c r="F24" s="58"/>
      <c r="G24" s="58"/>
      <c r="H24" s="58"/>
      <c r="I24" s="59"/>
      <c r="J24" s="39"/>
      <c r="M24" s="3"/>
    </row>
    <row r="25" spans="1:13" x14ac:dyDescent="0.4">
      <c r="B25" s="128"/>
      <c r="C25" s="128"/>
      <c r="D25" s="128"/>
      <c r="E25" s="128"/>
      <c r="F25" s="128"/>
      <c r="G25" s="128"/>
      <c r="H25" s="128"/>
      <c r="I25" s="128"/>
      <c r="J25" s="39"/>
    </row>
    <row r="26" spans="1:13" x14ac:dyDescent="0.4">
      <c r="A26" s="3" t="s">
        <v>47</v>
      </c>
      <c r="B26" s="5"/>
      <c r="M26" s="42"/>
    </row>
    <row r="27" spans="1:13" ht="12.6" customHeight="1" x14ac:dyDescent="0.4"/>
    <row r="28" spans="1:13" ht="25.15" customHeight="1" x14ac:dyDescent="0.4">
      <c r="B28" s="204" t="s">
        <v>3</v>
      </c>
      <c r="C28" s="205"/>
      <c r="D28" s="206"/>
      <c r="E28" s="216" t="s">
        <v>67</v>
      </c>
      <c r="F28" s="216"/>
      <c r="G28" s="216"/>
      <c r="H28" s="216"/>
      <c r="I28" s="216"/>
    </row>
    <row r="29" spans="1:13" ht="25.15" customHeight="1" x14ac:dyDescent="0.4">
      <c r="B29" s="204" t="s">
        <v>6</v>
      </c>
      <c r="C29" s="205"/>
      <c r="D29" s="206"/>
      <c r="E29" s="217" t="s">
        <v>7</v>
      </c>
      <c r="F29" s="217"/>
      <c r="G29" s="217"/>
      <c r="H29" s="217"/>
      <c r="I29" s="217"/>
    </row>
    <row r="30" spans="1:13" ht="23.45" customHeight="1" x14ac:dyDescent="0.4">
      <c r="B30" s="156" t="s">
        <v>4</v>
      </c>
      <c r="C30" s="157"/>
      <c r="D30" s="207"/>
      <c r="E30" s="217" t="s">
        <v>68</v>
      </c>
      <c r="F30" s="217"/>
      <c r="G30" s="217"/>
      <c r="H30" s="217"/>
      <c r="I30" s="217"/>
    </row>
    <row r="31" spans="1:13" ht="25.15" customHeight="1" x14ac:dyDescent="0.4"/>
    <row r="32" spans="1:13" ht="25.15" customHeight="1" x14ac:dyDescent="0.4">
      <c r="B32" s="137" t="s">
        <v>5</v>
      </c>
      <c r="C32" s="138"/>
      <c r="D32" s="139"/>
      <c r="E32" s="216" t="s">
        <v>69</v>
      </c>
      <c r="F32" s="216"/>
      <c r="G32" s="216"/>
      <c r="H32" s="216"/>
      <c r="I32" s="216"/>
    </row>
    <row r="33" spans="1:10" ht="25.15" customHeight="1" x14ac:dyDescent="0.4">
      <c r="B33" s="204" t="s">
        <v>53</v>
      </c>
      <c r="C33" s="205"/>
      <c r="D33" s="206"/>
      <c r="E33" s="217" t="s">
        <v>8</v>
      </c>
      <c r="F33" s="217"/>
      <c r="G33" s="217"/>
      <c r="H33" s="217"/>
      <c r="I33" s="217"/>
    </row>
    <row r="34" spans="1:10" ht="25.15" customHeight="1" x14ac:dyDescent="0.4">
      <c r="B34" s="201" t="s">
        <v>4</v>
      </c>
      <c r="C34" s="202"/>
      <c r="D34" s="203"/>
      <c r="E34" s="217" t="s">
        <v>68</v>
      </c>
      <c r="F34" s="217"/>
      <c r="G34" s="217"/>
      <c r="H34" s="217"/>
      <c r="I34" s="217"/>
    </row>
    <row r="35" spans="1:10" ht="13.9" customHeight="1" x14ac:dyDescent="0.4"/>
    <row r="36" spans="1:10" ht="22.15" customHeight="1" x14ac:dyDescent="0.4">
      <c r="A36" s="4" t="s">
        <v>89</v>
      </c>
      <c r="B36" s="4"/>
      <c r="C36" s="4"/>
      <c r="D36" s="4"/>
      <c r="E36" s="4"/>
      <c r="F36" s="4"/>
      <c r="G36" s="4"/>
      <c r="H36" s="71" t="s">
        <v>61</v>
      </c>
    </row>
    <row r="37" spans="1:10" ht="17.45" customHeight="1" x14ac:dyDescent="0.4">
      <c r="B37" s="3" t="s">
        <v>9</v>
      </c>
    </row>
    <row r="38" spans="1:10" ht="19.899999999999999" customHeight="1" thickBot="1" x14ac:dyDescent="0.45">
      <c r="B38" s="103" t="s">
        <v>105</v>
      </c>
      <c r="C38" s="104"/>
      <c r="D38" s="105"/>
      <c r="E38" s="103" t="s">
        <v>11</v>
      </c>
      <c r="F38" s="104"/>
      <c r="G38" s="105"/>
      <c r="H38" s="11" t="s">
        <v>52</v>
      </c>
      <c r="I38" s="106" t="s">
        <v>148</v>
      </c>
      <c r="J38" s="106"/>
    </row>
    <row r="39" spans="1:10" ht="19.899999999999999" customHeight="1" thickTop="1" x14ac:dyDescent="0.4">
      <c r="B39" s="212" t="s">
        <v>10</v>
      </c>
      <c r="C39" s="213"/>
      <c r="D39" s="214"/>
      <c r="E39" s="107" t="s">
        <v>144</v>
      </c>
      <c r="F39" s="108"/>
      <c r="G39" s="109"/>
      <c r="H39" s="67" t="s">
        <v>145</v>
      </c>
      <c r="I39" s="107" t="s">
        <v>145</v>
      </c>
      <c r="J39" s="109"/>
    </row>
    <row r="40" spans="1:10" ht="19.5" customHeight="1" x14ac:dyDescent="0.4">
      <c r="B40" s="219" t="s">
        <v>169</v>
      </c>
      <c r="C40" s="220"/>
      <c r="D40" s="22" t="s">
        <v>43</v>
      </c>
      <c r="E40" s="97" t="s">
        <v>56</v>
      </c>
      <c r="F40" s="102"/>
      <c r="G40" s="98"/>
      <c r="H40" s="24" t="s">
        <v>50</v>
      </c>
      <c r="I40" s="97" t="s">
        <v>50</v>
      </c>
      <c r="J40" s="98"/>
    </row>
    <row r="41" spans="1:10" ht="19.5" customHeight="1" x14ac:dyDescent="0.4">
      <c r="B41" s="221"/>
      <c r="C41" s="222"/>
      <c r="D41" s="22" t="s">
        <v>44</v>
      </c>
      <c r="E41" s="97" t="s">
        <v>76</v>
      </c>
      <c r="F41" s="102"/>
      <c r="G41" s="98"/>
      <c r="H41" s="24" t="s">
        <v>118</v>
      </c>
      <c r="I41" s="97" t="s">
        <v>117</v>
      </c>
      <c r="J41" s="98"/>
    </row>
    <row r="42" spans="1:10" ht="19.5" customHeight="1" x14ac:dyDescent="0.4">
      <c r="B42" s="223"/>
      <c r="C42" s="224"/>
      <c r="D42" s="22" t="s">
        <v>45</v>
      </c>
      <c r="E42" s="97" t="s">
        <v>80</v>
      </c>
      <c r="F42" s="102"/>
      <c r="G42" s="98"/>
      <c r="H42" s="24" t="s">
        <v>119</v>
      </c>
      <c r="I42" s="97" t="s">
        <v>119</v>
      </c>
      <c r="J42" s="98"/>
    </row>
    <row r="43" spans="1:10" ht="19.5" customHeight="1" x14ac:dyDescent="0.4">
      <c r="B43" s="225" t="s">
        <v>170</v>
      </c>
      <c r="C43" s="226"/>
      <c r="D43" s="22" t="s">
        <v>43</v>
      </c>
      <c r="E43" s="97" t="s">
        <v>74</v>
      </c>
      <c r="F43" s="102"/>
      <c r="G43" s="98"/>
      <c r="H43" s="24" t="s">
        <v>121</v>
      </c>
      <c r="I43" s="97" t="s">
        <v>120</v>
      </c>
      <c r="J43" s="98"/>
    </row>
    <row r="44" spans="1:10" ht="19.5" customHeight="1" x14ac:dyDescent="0.4">
      <c r="B44" s="227"/>
      <c r="C44" s="228"/>
      <c r="D44" s="22" t="s">
        <v>44</v>
      </c>
      <c r="E44" s="97" t="s">
        <v>77</v>
      </c>
      <c r="F44" s="102"/>
      <c r="G44" s="98"/>
      <c r="H44" s="24" t="s">
        <v>125</v>
      </c>
      <c r="I44" s="97" t="s">
        <v>124</v>
      </c>
      <c r="J44" s="98"/>
    </row>
    <row r="45" spans="1:10" ht="19.5" customHeight="1" x14ac:dyDescent="0.4">
      <c r="B45" s="229"/>
      <c r="C45" s="230"/>
      <c r="D45" s="22" t="s">
        <v>45</v>
      </c>
      <c r="E45" s="97" t="s">
        <v>81</v>
      </c>
      <c r="F45" s="102"/>
      <c r="G45" s="98"/>
      <c r="H45" s="24" t="s">
        <v>127</v>
      </c>
      <c r="I45" s="97" t="s">
        <v>126</v>
      </c>
      <c r="J45" s="98"/>
    </row>
    <row r="46" spans="1:10" ht="19.5" customHeight="1" x14ac:dyDescent="0.4">
      <c r="B46" s="231" t="s">
        <v>82</v>
      </c>
      <c r="C46" s="232"/>
      <c r="D46" s="22" t="s">
        <v>43</v>
      </c>
      <c r="E46" s="97" t="s">
        <v>75</v>
      </c>
      <c r="F46" s="102"/>
      <c r="G46" s="98"/>
      <c r="H46" s="24" t="s">
        <v>123</v>
      </c>
      <c r="I46" s="97" t="s">
        <v>122</v>
      </c>
      <c r="J46" s="98"/>
    </row>
    <row r="47" spans="1:10" ht="19.5" customHeight="1" x14ac:dyDescent="0.4">
      <c r="B47" s="233"/>
      <c r="C47" s="234"/>
      <c r="D47" s="22" t="s">
        <v>44</v>
      </c>
      <c r="E47" s="97" t="s">
        <v>78</v>
      </c>
      <c r="F47" s="102"/>
      <c r="G47" s="98"/>
      <c r="H47" s="24" t="s">
        <v>130</v>
      </c>
      <c r="I47" s="97" t="s">
        <v>130</v>
      </c>
      <c r="J47" s="98"/>
    </row>
    <row r="48" spans="1:10" ht="19.5" customHeight="1" x14ac:dyDescent="0.4">
      <c r="B48" s="235"/>
      <c r="C48" s="236"/>
      <c r="D48" s="22" t="s">
        <v>45</v>
      </c>
      <c r="E48" s="97" t="s">
        <v>79</v>
      </c>
      <c r="F48" s="102"/>
      <c r="G48" s="98"/>
      <c r="H48" s="24" t="s">
        <v>129</v>
      </c>
      <c r="I48" s="97" t="s">
        <v>128</v>
      </c>
      <c r="J48" s="98"/>
    </row>
    <row r="49" spans="2:11" ht="19.899999999999999" customHeight="1" x14ac:dyDescent="0.4">
      <c r="B49" s="125" t="s">
        <v>91</v>
      </c>
      <c r="C49" s="126"/>
      <c r="D49" s="127"/>
      <c r="E49" s="137" t="s">
        <v>12</v>
      </c>
      <c r="F49" s="138"/>
      <c r="G49" s="139"/>
      <c r="H49" s="95" t="s">
        <v>13</v>
      </c>
      <c r="I49" s="95"/>
      <c r="J49" s="95"/>
    </row>
    <row r="50" spans="2:11" ht="18.75" customHeight="1" x14ac:dyDescent="0.4">
      <c r="B50" s="247" t="s">
        <v>108</v>
      </c>
      <c r="C50" s="248"/>
      <c r="D50" s="249"/>
      <c r="E50" s="97" t="s">
        <v>146</v>
      </c>
      <c r="F50" s="102"/>
      <c r="G50" s="98"/>
      <c r="H50" s="95" t="s">
        <v>147</v>
      </c>
      <c r="I50" s="95"/>
      <c r="J50" s="95"/>
    </row>
    <row r="51" spans="2:11" ht="12.6" customHeight="1" x14ac:dyDescent="0.4"/>
    <row r="52" spans="2:11" ht="52.9" customHeight="1" thickBot="1" x14ac:dyDescent="0.45">
      <c r="B52" s="103" t="s">
        <v>105</v>
      </c>
      <c r="C52" s="104"/>
      <c r="D52" s="105"/>
      <c r="E52" s="101" t="s">
        <v>18</v>
      </c>
      <c r="F52" s="101"/>
      <c r="G52" s="72" t="s">
        <v>14</v>
      </c>
      <c r="H52" s="60" t="s">
        <v>15</v>
      </c>
      <c r="I52" s="73" t="s">
        <v>55</v>
      </c>
      <c r="J52" s="60" t="s">
        <v>54</v>
      </c>
    </row>
    <row r="53" spans="2:11" ht="21.95" customHeight="1" thickTop="1" x14ac:dyDescent="0.4">
      <c r="B53" s="166" t="s">
        <v>10</v>
      </c>
      <c r="C53" s="167"/>
      <c r="D53" s="168"/>
      <c r="E53" s="158"/>
      <c r="F53" s="158"/>
      <c r="G53" s="36"/>
      <c r="H53" s="36"/>
      <c r="I53" s="36"/>
      <c r="J53" s="25">
        <f>SUM(G53:I53)</f>
        <v>0</v>
      </c>
    </row>
    <row r="54" spans="2:11" ht="21.95" customHeight="1" x14ac:dyDescent="0.4">
      <c r="B54" s="159" t="s">
        <v>71</v>
      </c>
      <c r="C54" s="160"/>
      <c r="D54" s="161"/>
      <c r="E54" s="68">
        <v>4</v>
      </c>
      <c r="F54" s="30" t="s">
        <v>16</v>
      </c>
      <c r="G54" s="26">
        <f>E54*116000</f>
        <v>464000</v>
      </c>
      <c r="H54" s="26">
        <f>E54*19400</f>
        <v>77600</v>
      </c>
      <c r="I54" s="26">
        <f>E54*19400</f>
        <v>77600</v>
      </c>
      <c r="J54" s="26">
        <f>SUM(G54:I54)</f>
        <v>619200</v>
      </c>
    </row>
    <row r="55" spans="2:11" ht="21.95" customHeight="1" x14ac:dyDescent="0.4">
      <c r="B55" s="159" t="s">
        <v>73</v>
      </c>
      <c r="C55" s="160"/>
      <c r="D55" s="161"/>
      <c r="E55" s="68">
        <v>1</v>
      </c>
      <c r="F55" s="30" t="s">
        <v>16</v>
      </c>
      <c r="G55" s="26">
        <f>E55*304000</f>
        <v>304000</v>
      </c>
      <c r="H55" s="26">
        <f>E55*50700</f>
        <v>50700</v>
      </c>
      <c r="I55" s="26">
        <f>E55*50700</f>
        <v>50700</v>
      </c>
      <c r="J55" s="26">
        <f>SUM(G55:I55)</f>
        <v>405400</v>
      </c>
    </row>
    <row r="56" spans="2:11" ht="21.95" customHeight="1" x14ac:dyDescent="0.4">
      <c r="B56" s="165" t="s">
        <v>84</v>
      </c>
      <c r="C56" s="237"/>
      <c r="D56" s="238"/>
      <c r="E56" s="32"/>
      <c r="F56" s="30" t="s">
        <v>16</v>
      </c>
      <c r="G56" s="26">
        <f>E56*176000</f>
        <v>0</v>
      </c>
      <c r="H56" s="26">
        <f>E56*29400</f>
        <v>0</v>
      </c>
      <c r="I56" s="26">
        <f>E56*29400</f>
        <v>0</v>
      </c>
      <c r="J56" s="26">
        <f>SUM(G56:I56)</f>
        <v>0</v>
      </c>
    </row>
    <row r="57" spans="2:11" ht="21.95" customHeight="1" x14ac:dyDescent="0.4">
      <c r="B57" s="78" t="s">
        <v>164</v>
      </c>
      <c r="C57" s="183" t="s">
        <v>165</v>
      </c>
      <c r="D57" s="183"/>
      <c r="E57" s="194" t="s">
        <v>162</v>
      </c>
      <c r="F57" s="173"/>
      <c r="G57" s="26"/>
      <c r="H57" s="79" t="s">
        <v>163</v>
      </c>
      <c r="I57" s="79" t="s">
        <v>163</v>
      </c>
      <c r="J57" s="79" t="s">
        <v>163</v>
      </c>
    </row>
    <row r="58" spans="2:11" ht="21.95" customHeight="1" x14ac:dyDescent="0.4">
      <c r="B58" s="169" t="s">
        <v>90</v>
      </c>
      <c r="C58" s="170"/>
      <c r="D58" s="171"/>
      <c r="E58" s="172" t="s">
        <v>163</v>
      </c>
      <c r="F58" s="173"/>
      <c r="G58" s="26">
        <f>SUM(G53:G57)</f>
        <v>768000</v>
      </c>
      <c r="H58" s="26">
        <f>SUM(H53:H56)</f>
        <v>128300</v>
      </c>
      <c r="I58" s="26">
        <f>SUM(I53:I56)</f>
        <v>128300</v>
      </c>
      <c r="J58" s="26">
        <f>SUM(J53:J56)</f>
        <v>1024600</v>
      </c>
    </row>
    <row r="59" spans="2:11" ht="21.95" customHeight="1" x14ac:dyDescent="0.4">
      <c r="B59" s="162" t="s">
        <v>91</v>
      </c>
      <c r="C59" s="163"/>
      <c r="D59" s="164"/>
      <c r="E59" s="69" t="s">
        <v>133</v>
      </c>
      <c r="F59" s="30" t="s">
        <v>17</v>
      </c>
      <c r="G59" s="26">
        <f>E59*800</f>
        <v>240000</v>
      </c>
      <c r="H59" s="26">
        <f>E59*100</f>
        <v>30000</v>
      </c>
      <c r="I59" s="26">
        <f>E59*100</f>
        <v>30000</v>
      </c>
      <c r="J59" s="26">
        <f t="shared" ref="J59" si="0">SUM(G59:I59)</f>
        <v>300000</v>
      </c>
    </row>
    <row r="60" spans="2:11" ht="21.95" customHeight="1" x14ac:dyDescent="0.4">
      <c r="B60" s="159" t="s">
        <v>92</v>
      </c>
      <c r="C60" s="160"/>
      <c r="D60" s="161"/>
      <c r="E60" s="34"/>
      <c r="F60" s="31" t="s">
        <v>20</v>
      </c>
      <c r="G60" s="26">
        <f>E60</f>
        <v>0</v>
      </c>
      <c r="H60" s="27">
        <f>ROUNDDOWN(E60/6,0-3)</f>
        <v>0</v>
      </c>
      <c r="I60" s="27">
        <f>ROUNDDOWN(E60/6,0-3)</f>
        <v>0</v>
      </c>
      <c r="J60" s="28">
        <f>SUM(G60:I60)</f>
        <v>0</v>
      </c>
    </row>
    <row r="61" spans="2:11" ht="21.95" customHeight="1" x14ac:dyDescent="0.4">
      <c r="B61" s="114" t="s">
        <v>94</v>
      </c>
      <c r="C61" s="115"/>
      <c r="D61" s="15" t="s">
        <v>40</v>
      </c>
      <c r="E61" s="74">
        <v>50000</v>
      </c>
      <c r="F61" s="244" t="s">
        <v>60</v>
      </c>
      <c r="G61" s="70">
        <v>25000</v>
      </c>
      <c r="H61" s="186" t="s">
        <v>66</v>
      </c>
      <c r="I61" s="187"/>
      <c r="J61" s="26">
        <f>IF(ISNUMBER(G61)*1,$G$61,"")</f>
        <v>25000</v>
      </c>
    </row>
    <row r="62" spans="2:11" ht="69.599999999999994" customHeight="1" x14ac:dyDescent="0.4">
      <c r="B62" s="246" t="s">
        <v>95</v>
      </c>
      <c r="C62" s="161"/>
      <c r="D62" s="15" t="s">
        <v>41</v>
      </c>
      <c r="E62" s="34"/>
      <c r="F62" s="245"/>
      <c r="G62" s="26"/>
      <c r="H62" s="188"/>
      <c r="I62" s="189"/>
      <c r="J62" s="26" t="str">
        <f>IF(ISNUMBER(G62)*1,$G$62,"")</f>
        <v/>
      </c>
      <c r="K62" s="41"/>
    </row>
    <row r="63" spans="2:11" ht="21.95" customHeight="1" x14ac:dyDescent="0.4">
      <c r="B63" s="156" t="s">
        <v>90</v>
      </c>
      <c r="C63" s="157"/>
      <c r="D63" s="157"/>
      <c r="E63" s="34"/>
      <c r="F63" s="48"/>
      <c r="G63" s="26">
        <f>SUM(G59:G62)</f>
        <v>265000</v>
      </c>
      <c r="H63" s="26">
        <f>SUM(H59:H60)</f>
        <v>30000</v>
      </c>
      <c r="I63" s="26">
        <f>SUM(I59:I60)</f>
        <v>30000</v>
      </c>
      <c r="J63" s="26">
        <f>SUM(J59:J62)</f>
        <v>325000</v>
      </c>
      <c r="K63" s="41"/>
    </row>
    <row r="64" spans="2:11" ht="29.45" customHeight="1" x14ac:dyDescent="0.4">
      <c r="B64" s="137" t="s">
        <v>93</v>
      </c>
      <c r="C64" s="138"/>
      <c r="D64" s="138"/>
      <c r="E64" s="138"/>
      <c r="F64" s="139"/>
      <c r="G64" s="29">
        <f>G58+G63</f>
        <v>1033000</v>
      </c>
      <c r="H64" s="29">
        <f>H58+H63</f>
        <v>158300</v>
      </c>
      <c r="I64" s="29">
        <f>I58+I63</f>
        <v>158300</v>
      </c>
      <c r="J64" s="29">
        <f>J58+J63</f>
        <v>1349600</v>
      </c>
      <c r="K64" s="41"/>
    </row>
    <row r="65" spans="2:11" ht="39.6" customHeight="1" x14ac:dyDescent="0.4">
      <c r="B65" s="176" t="s">
        <v>96</v>
      </c>
      <c r="C65" s="176"/>
      <c r="D65" s="176"/>
      <c r="E65" s="68">
        <v>5</v>
      </c>
      <c r="F65" s="30" t="s">
        <v>16</v>
      </c>
      <c r="G65" s="177"/>
      <c r="H65" s="178"/>
      <c r="I65" s="178"/>
      <c r="J65" s="179"/>
    </row>
    <row r="66" spans="2:11" ht="10.9" customHeight="1" x14ac:dyDescent="0.4">
      <c r="K66" s="41"/>
    </row>
    <row r="67" spans="2:11" ht="19.5" customHeight="1" x14ac:dyDescent="0.4">
      <c r="B67" s="116" t="s">
        <v>97</v>
      </c>
      <c r="C67" s="116"/>
      <c r="D67" s="116"/>
      <c r="E67" s="116"/>
      <c r="F67" s="116"/>
      <c r="G67" s="116"/>
      <c r="H67" s="116"/>
      <c r="I67" s="116"/>
      <c r="J67" s="116"/>
    </row>
    <row r="68" spans="2:11" ht="19.5" customHeight="1" x14ac:dyDescent="0.4">
      <c r="B68" s="116" t="s">
        <v>98</v>
      </c>
      <c r="C68" s="116"/>
      <c r="D68" s="116"/>
      <c r="E68" s="116"/>
      <c r="F68" s="116"/>
      <c r="G68" s="116"/>
      <c r="H68" s="116"/>
      <c r="I68" s="116"/>
      <c r="J68" s="116"/>
    </row>
    <row r="69" spans="2:11" ht="19.5" customHeight="1" x14ac:dyDescent="0.4">
      <c r="B69" s="116" t="s">
        <v>99</v>
      </c>
      <c r="C69" s="116"/>
      <c r="D69" s="116"/>
      <c r="E69" s="116"/>
      <c r="F69" s="116"/>
      <c r="G69" s="116"/>
      <c r="H69" s="116"/>
      <c r="I69" s="116"/>
      <c r="J69" s="116"/>
    </row>
    <row r="70" spans="2:11" ht="19.5" customHeight="1" x14ac:dyDescent="0.4">
      <c r="B70" s="50" t="s">
        <v>100</v>
      </c>
      <c r="C70" s="51"/>
      <c r="D70" s="51"/>
      <c r="E70" s="51"/>
      <c r="F70" s="51"/>
      <c r="G70" s="51"/>
      <c r="H70" s="51"/>
      <c r="I70" s="51"/>
      <c r="J70" s="51"/>
    </row>
    <row r="71" spans="2:11" ht="19.5" customHeight="1" x14ac:dyDescent="0.4">
      <c r="B71" s="50" t="s">
        <v>102</v>
      </c>
      <c r="C71" s="51"/>
      <c r="D71" s="51"/>
      <c r="E71" s="51"/>
      <c r="F71" s="51"/>
      <c r="G71" s="51"/>
      <c r="H71" s="51"/>
      <c r="I71" s="51"/>
      <c r="J71" s="51"/>
    </row>
    <row r="72" spans="2:11" ht="19.5" customHeight="1" x14ac:dyDescent="0.4">
      <c r="B72" s="50" t="s">
        <v>103</v>
      </c>
      <c r="C72" s="51"/>
      <c r="D72" s="51"/>
      <c r="E72" s="51"/>
      <c r="F72" s="51"/>
      <c r="G72" s="51"/>
      <c r="H72" s="51"/>
      <c r="I72" s="51"/>
      <c r="J72" s="51"/>
    </row>
    <row r="73" spans="2:11" ht="19.5" customHeight="1" x14ac:dyDescent="0.4">
      <c r="B73" s="50" t="s">
        <v>101</v>
      </c>
      <c r="C73" s="52"/>
      <c r="D73" s="52"/>
      <c r="E73" s="52"/>
      <c r="F73" s="52"/>
      <c r="G73" s="52"/>
      <c r="H73" s="52"/>
      <c r="I73" s="52"/>
      <c r="J73" s="52"/>
    </row>
    <row r="74" spans="2:11" x14ac:dyDescent="0.4">
      <c r="B74" s="50" t="s">
        <v>104</v>
      </c>
      <c r="C74" s="53"/>
      <c r="D74" s="53"/>
      <c r="E74" s="53"/>
      <c r="F74" s="53"/>
      <c r="G74" s="53"/>
      <c r="H74" s="53"/>
      <c r="I74" s="53"/>
      <c r="J74" s="53"/>
    </row>
    <row r="75" spans="2:11" x14ac:dyDescent="0.4">
      <c r="B75" s="49"/>
      <c r="C75" s="20"/>
      <c r="D75" s="20"/>
      <c r="E75" s="20"/>
      <c r="F75" s="20"/>
      <c r="G75" s="20"/>
      <c r="H75" s="20"/>
      <c r="I75" s="20"/>
      <c r="J75" s="20"/>
    </row>
    <row r="76" spans="2:11" x14ac:dyDescent="0.4">
      <c r="B76" s="3" t="s">
        <v>19</v>
      </c>
      <c r="C76" s="4"/>
      <c r="D76" s="4"/>
      <c r="E76" s="4"/>
      <c r="F76" s="4"/>
      <c r="G76" s="4"/>
    </row>
    <row r="77" spans="2:11" x14ac:dyDescent="0.4">
      <c r="B77" s="116" t="s">
        <v>106</v>
      </c>
      <c r="C77" s="116"/>
      <c r="D77" s="116"/>
      <c r="E77" s="116"/>
      <c r="F77" s="116"/>
      <c r="G77" s="116"/>
      <c r="H77" s="116"/>
      <c r="I77" s="116"/>
      <c r="J77" s="116"/>
    </row>
    <row r="78" spans="2:11" x14ac:dyDescent="0.4">
      <c r="B78" s="116" t="s">
        <v>107</v>
      </c>
      <c r="C78" s="116"/>
      <c r="D78" s="116"/>
      <c r="E78" s="116"/>
      <c r="F78" s="116"/>
      <c r="G78" s="116"/>
      <c r="H78" s="116"/>
      <c r="I78" s="116"/>
      <c r="J78" s="116"/>
    </row>
    <row r="79" spans="2:11" ht="28.15" customHeight="1" x14ac:dyDescent="0.4">
      <c r="C79" s="117">
        <f>J58+J59+J60+E61+E62</f>
        <v>1374600</v>
      </c>
      <c r="D79" s="118"/>
      <c r="E79" s="119"/>
      <c r="F79" s="9" t="s">
        <v>20</v>
      </c>
      <c r="G79" s="9"/>
    </row>
    <row r="81" spans="2:10" ht="25.15" customHeight="1" x14ac:dyDescent="0.4">
      <c r="B81" s="3" t="s">
        <v>39</v>
      </c>
      <c r="C81" s="4"/>
      <c r="D81" s="4"/>
      <c r="E81" s="4"/>
    </row>
    <row r="82" spans="2:10" ht="25.15" customHeight="1" thickBot="1" x14ac:dyDescent="0.45">
      <c r="B82" s="106" t="s">
        <v>21</v>
      </c>
      <c r="C82" s="106"/>
      <c r="D82" s="106" t="s">
        <v>37</v>
      </c>
      <c r="E82" s="106"/>
      <c r="F82" s="106"/>
      <c r="G82" s="106"/>
      <c r="H82" s="106"/>
      <c r="I82" s="11" t="s">
        <v>22</v>
      </c>
    </row>
    <row r="83" spans="2:10" ht="63" customHeight="1" thickTop="1" x14ac:dyDescent="0.4">
      <c r="B83" s="241" t="s">
        <v>24</v>
      </c>
      <c r="C83" s="242"/>
      <c r="D83" s="243" t="s">
        <v>36</v>
      </c>
      <c r="E83" s="243"/>
      <c r="F83" s="243"/>
      <c r="G83" s="243"/>
      <c r="H83" s="243"/>
      <c r="I83" s="47" t="s">
        <v>35</v>
      </c>
    </row>
    <row r="84" spans="2:10" ht="24.6" customHeight="1" x14ac:dyDescent="0.4">
      <c r="B84" s="123" t="s">
        <v>38</v>
      </c>
      <c r="C84" s="124"/>
      <c r="D84" s="124"/>
      <c r="E84" s="124"/>
      <c r="F84" s="124"/>
      <c r="G84" s="124"/>
      <c r="H84" s="124"/>
      <c r="I84" s="124"/>
    </row>
    <row r="85" spans="2:10" ht="20.45" customHeight="1" x14ac:dyDescent="0.4"/>
    <row r="86" spans="2:10" ht="20.45" customHeight="1" x14ac:dyDescent="0.4">
      <c r="B86" s="3" t="s">
        <v>109</v>
      </c>
    </row>
    <row r="87" spans="2:10" ht="24" customHeight="1" x14ac:dyDescent="0.4">
      <c r="B87" s="120" t="s">
        <v>42</v>
      </c>
      <c r="C87" s="120"/>
      <c r="D87" s="120"/>
      <c r="E87" s="120"/>
      <c r="F87" s="120"/>
      <c r="G87" s="120"/>
      <c r="H87" s="120"/>
      <c r="I87" s="120"/>
    </row>
    <row r="88" spans="2:10" ht="29.45" customHeight="1" x14ac:dyDescent="0.4">
      <c r="B88" s="239" t="s">
        <v>149</v>
      </c>
      <c r="C88" s="240"/>
      <c r="D88" s="240"/>
      <c r="E88" s="240"/>
      <c r="F88" s="240"/>
      <c r="G88" s="240"/>
      <c r="H88" s="240"/>
      <c r="I88" s="240"/>
      <c r="J88" s="38"/>
    </row>
    <row r="89" spans="2:10" x14ac:dyDescent="0.4">
      <c r="B89" s="120" t="s">
        <v>152</v>
      </c>
      <c r="C89" s="120"/>
      <c r="D89" s="120"/>
      <c r="E89" s="120"/>
      <c r="F89" s="120"/>
      <c r="G89" s="120"/>
      <c r="H89" s="120"/>
      <c r="I89" s="120"/>
      <c r="J89" s="120"/>
    </row>
    <row r="90" spans="2:10" ht="53.25" customHeight="1" x14ac:dyDescent="0.4">
      <c r="B90" s="239" t="s">
        <v>158</v>
      </c>
      <c r="C90" s="239"/>
      <c r="D90" s="239"/>
      <c r="E90" s="239"/>
      <c r="F90" s="239"/>
      <c r="G90" s="239"/>
      <c r="H90" s="239"/>
      <c r="I90" s="239"/>
      <c r="J90" s="239"/>
    </row>
    <row r="92" spans="2:10" x14ac:dyDescent="0.4">
      <c r="B92" s="3" t="s">
        <v>110</v>
      </c>
    </row>
    <row r="93" spans="2:10" x14ac:dyDescent="0.4">
      <c r="B93" s="254" t="s">
        <v>157</v>
      </c>
      <c r="C93" s="254"/>
      <c r="D93" s="254"/>
      <c r="E93" s="254"/>
      <c r="F93" s="254"/>
      <c r="G93" s="254"/>
      <c r="H93" s="254"/>
      <c r="I93" s="254"/>
      <c r="J93" s="254"/>
    </row>
    <row r="94" spans="2:10" ht="50.25" customHeight="1" x14ac:dyDescent="0.4">
      <c r="B94" s="253" t="s">
        <v>150</v>
      </c>
      <c r="C94" s="253"/>
      <c r="D94" s="253"/>
      <c r="E94" s="253"/>
      <c r="F94" s="253"/>
      <c r="G94" s="253"/>
      <c r="H94" s="253"/>
      <c r="I94" s="253"/>
      <c r="J94" s="253"/>
    </row>
    <row r="96" spans="2:10" x14ac:dyDescent="0.4">
      <c r="B96" s="3" t="s">
        <v>25</v>
      </c>
    </row>
    <row r="97" spans="2:18" ht="210.75" customHeight="1" x14ac:dyDescent="0.4">
      <c r="B97" s="252" t="s">
        <v>111</v>
      </c>
      <c r="C97" s="252"/>
      <c r="D97" s="252"/>
      <c r="E97" s="252"/>
      <c r="F97" s="252"/>
      <c r="G97" s="252"/>
      <c r="H97" s="252"/>
      <c r="I97" s="252"/>
      <c r="J97" s="252"/>
      <c r="N97" s="37"/>
      <c r="O97" s="37"/>
      <c r="P97" s="37"/>
      <c r="Q97" s="37"/>
      <c r="R97" s="37"/>
    </row>
    <row r="100" spans="2:18" x14ac:dyDescent="0.4">
      <c r="K100" s="37"/>
      <c r="M100" s="37"/>
    </row>
  </sheetData>
  <mergeCells count="99">
    <mergeCell ref="E58:F58"/>
    <mergeCell ref="E57:F57"/>
    <mergeCell ref="B23:E23"/>
    <mergeCell ref="I39:J39"/>
    <mergeCell ref="B97:J97"/>
    <mergeCell ref="B94:J94"/>
    <mergeCell ref="B89:J89"/>
    <mergeCell ref="B93:J93"/>
    <mergeCell ref="B82:C82"/>
    <mergeCell ref="D82:H82"/>
    <mergeCell ref="B63:D63"/>
    <mergeCell ref="B64:F64"/>
    <mergeCell ref="B65:D65"/>
    <mergeCell ref="G65:J65"/>
    <mergeCell ref="B67:J67"/>
    <mergeCell ref="B68:J68"/>
    <mergeCell ref="C57:D57"/>
    <mergeCell ref="E34:I34"/>
    <mergeCell ref="B83:C83"/>
    <mergeCell ref="D83:H83"/>
    <mergeCell ref="B32:D32"/>
    <mergeCell ref="B33:D33"/>
    <mergeCell ref="F61:F62"/>
    <mergeCell ref="H61:I62"/>
    <mergeCell ref="B62:C62"/>
    <mergeCell ref="B58:D58"/>
    <mergeCell ref="B50:D50"/>
    <mergeCell ref="E50:G50"/>
    <mergeCell ref="H50:J50"/>
    <mergeCell ref="B52:D52"/>
    <mergeCell ref="E52:F52"/>
    <mergeCell ref="B60:D60"/>
    <mergeCell ref="B61:C61"/>
    <mergeCell ref="B84:I84"/>
    <mergeCell ref="B87:I87"/>
    <mergeCell ref="B88:I88"/>
    <mergeCell ref="B90:J90"/>
    <mergeCell ref="B69:J69"/>
    <mergeCell ref="B77:J77"/>
    <mergeCell ref="B78:J78"/>
    <mergeCell ref="C79:E79"/>
    <mergeCell ref="B53:D53"/>
    <mergeCell ref="E53:F53"/>
    <mergeCell ref="B54:D54"/>
    <mergeCell ref="B55:D55"/>
    <mergeCell ref="B56:D56"/>
    <mergeCell ref="B59:D59"/>
    <mergeCell ref="B49:D49"/>
    <mergeCell ref="E49:G49"/>
    <mergeCell ref="H49:J49"/>
    <mergeCell ref="E42:G42"/>
    <mergeCell ref="I42:J42"/>
    <mergeCell ref="E45:G45"/>
    <mergeCell ref="I45:J45"/>
    <mergeCell ref="B40:C42"/>
    <mergeCell ref="B43:C45"/>
    <mergeCell ref="I47:J47"/>
    <mergeCell ref="I48:J48"/>
    <mergeCell ref="E46:G46"/>
    <mergeCell ref="B46:C48"/>
    <mergeCell ref="E47:G47"/>
    <mergeCell ref="E48:G48"/>
    <mergeCell ref="H4:J4"/>
    <mergeCell ref="H5:J5"/>
    <mergeCell ref="H7:J7"/>
    <mergeCell ref="H8:J8"/>
    <mergeCell ref="H9:J9"/>
    <mergeCell ref="I43:J43"/>
    <mergeCell ref="I46:J46"/>
    <mergeCell ref="I44:J44"/>
    <mergeCell ref="E28:I28"/>
    <mergeCell ref="E29:I29"/>
    <mergeCell ref="E30:I30"/>
    <mergeCell ref="E40:G40"/>
    <mergeCell ref="I40:J40"/>
    <mergeCell ref="E41:G41"/>
    <mergeCell ref="E43:G43"/>
    <mergeCell ref="E44:G44"/>
    <mergeCell ref="E38:G38"/>
    <mergeCell ref="I38:J38"/>
    <mergeCell ref="E39:G39"/>
    <mergeCell ref="E32:I32"/>
    <mergeCell ref="E33:I33"/>
    <mergeCell ref="G23:I23"/>
    <mergeCell ref="A11:J11"/>
    <mergeCell ref="A17:J17"/>
    <mergeCell ref="B19:I19"/>
    <mergeCell ref="I41:J41"/>
    <mergeCell ref="B25:I25"/>
    <mergeCell ref="B38:D38"/>
    <mergeCell ref="B34:D34"/>
    <mergeCell ref="B28:D28"/>
    <mergeCell ref="B29:D29"/>
    <mergeCell ref="B30:D30"/>
    <mergeCell ref="A18:I18"/>
    <mergeCell ref="G22:I22"/>
    <mergeCell ref="B22:E22"/>
    <mergeCell ref="B39:D39"/>
    <mergeCell ref="A13:J13"/>
  </mergeCells>
  <phoneticPr fontId="2"/>
  <dataValidations count="9">
    <dataValidation allowBlank="1" showInputMessage="1" showErrorMessage="1" prompt="資機材購入理由書の額" sqref="G61:G62" xr:uid="{C15BB102-CA1B-45F3-A21B-D06BDCE19700}"/>
    <dataValidation allowBlank="1" showInputMessage="1" showErrorMessage="1" promptTitle="(注)" prompt="地番、林班、小林班を記載" sqref="F22:G22 C24:I24 B22:B24" xr:uid="{57331E2C-07F5-442A-830A-3580E864F3BE}"/>
    <dataValidation allowBlank="1" showInputMessage="1" showErrorMessage="1" promptTitle="(注)" prompt="活動計画書と同じ内容になる様　確認して記載してください。_x000a_" sqref="D83:H83" xr:uid="{09F45480-5E7F-4EB1-9568-59EE408AFB78}"/>
    <dataValidation allowBlank="1" showErrorMessage="1" promptTitle="(注)" prompt="0.1ha未満切り捨て。例：1.58なら1.5と入力。_x000a_" sqref="E54:E58 E65" xr:uid="{F43FBBA8-C9A4-4A52-962F-EBE3B1E61CE2}"/>
    <dataValidation allowBlank="1" showInputMessage="1" showErrorMessage="1" promptTitle="(注)" prompt="林班、小林班、枝番を記載" sqref="J22:J24" xr:uid="{9B1BB671-2121-4C1D-9121-16D0BE9EBAAA}"/>
    <dataValidation allowBlank="1" showInputMessage="1" showErrorMessage="1" promptTitle="(注)" prompt="各団体で管理している文書番号。特に規定がなければ「第1号」などでよい" sqref="H4:J4" xr:uid="{2EE710B7-3F20-4BA5-A015-354E0944A9F9}"/>
    <dataValidation allowBlank="1" showInputMessage="1" showErrorMessage="1" promptTitle="(注)" prompt="・日付は任意ですが、協定書より後の日付にしてください。_x000a_・採択決定前着手届を出す場合は採択決定前着手届とこの申請の日付を同じにする。" sqref="H5:J5" xr:uid="{0DF0B369-1494-446F-894D-1D078AE8153B}"/>
    <dataValidation allowBlank="1" showInputMessage="1" showErrorMessage="1" promptTitle="(注)" prompt="活動の為の講習なので、活動開始したら早めに実施してください。" sqref="I83" xr:uid="{AF6FB550-AE0C-4D6F-9A60-A3BB29F3F18C}"/>
    <dataValidation type="whole" allowBlank="1" showInputMessage="1" promptTitle="(注)" prompt="１ｍ単位で入力。小数点1位は切り捨て。_x000a_" sqref="E59" xr:uid="{C8D1CBDF-757E-4EB0-ADF8-0766E518DDBF}">
      <formula1>0</formula1>
      <formula2>100000</formula2>
    </dataValidation>
  </dataValidations>
  <pageMargins left="0.70866141732283472" right="0.31496062992125984" top="0.74803149606299213" bottom="0.74803149606299213" header="0.31496062992125984" footer="0.31496062992125984"/>
  <pageSetup paperSize="9" scale="84" orientation="portrait" r:id="rId1"/>
  <rowBreaks count="2" manualBreakCount="2">
    <brk id="35" max="16383" man="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L27"/>
  <sheetViews>
    <sheetView tabSelected="1" workbookViewId="0">
      <selection activeCell="P13" sqref="P13"/>
    </sheetView>
  </sheetViews>
  <sheetFormatPr defaultRowHeight="18.75" x14ac:dyDescent="0.4"/>
  <cols>
    <col min="1" max="1" width="3.125" style="81" customWidth="1"/>
    <col min="2" max="3" width="6.75" style="81" customWidth="1"/>
    <col min="4" max="4" width="10.875" style="81" customWidth="1"/>
    <col min="5" max="13" width="6.75" style="81" customWidth="1"/>
    <col min="14" max="16384" width="9" style="81"/>
  </cols>
  <sheetData>
    <row r="2" spans="2:12" ht="19.5" x14ac:dyDescent="0.4">
      <c r="B2" s="12" t="s">
        <v>112</v>
      </c>
      <c r="C2" s="12"/>
    </row>
    <row r="3" spans="2:12" ht="12" customHeight="1" x14ac:dyDescent="0.4">
      <c r="B3" s="259"/>
      <c r="C3" s="259"/>
      <c r="D3" s="259"/>
    </row>
    <row r="4" spans="2:12" x14ac:dyDescent="0.4">
      <c r="B4" s="274" t="s">
        <v>105</v>
      </c>
      <c r="C4" s="274"/>
      <c r="D4" s="274"/>
      <c r="E4" s="82" t="s">
        <v>26</v>
      </c>
      <c r="F4" s="82" t="s">
        <v>27</v>
      </c>
      <c r="G4" s="82" t="s">
        <v>28</v>
      </c>
      <c r="H4" s="82" t="s">
        <v>29</v>
      </c>
      <c r="I4" s="82" t="s">
        <v>30</v>
      </c>
      <c r="J4" s="82" t="s">
        <v>31</v>
      </c>
      <c r="K4" s="82" t="s">
        <v>32</v>
      </c>
      <c r="L4" s="82" t="s">
        <v>33</v>
      </c>
    </row>
    <row r="5" spans="2:12" ht="25.15" customHeight="1" x14ac:dyDescent="0.4">
      <c r="B5" s="255" t="s">
        <v>10</v>
      </c>
      <c r="C5" s="256"/>
      <c r="D5" s="257"/>
      <c r="E5" s="83"/>
      <c r="F5" s="83"/>
      <c r="G5" s="83"/>
      <c r="H5" s="83"/>
      <c r="I5" s="83"/>
      <c r="J5" s="83"/>
      <c r="K5" s="83"/>
      <c r="L5" s="83"/>
    </row>
    <row r="6" spans="2:12" ht="25.15" customHeight="1" x14ac:dyDescent="0.4">
      <c r="B6" s="258"/>
      <c r="C6" s="259"/>
      <c r="D6" s="260"/>
      <c r="E6" s="84"/>
      <c r="F6" s="84"/>
      <c r="G6" s="84"/>
      <c r="H6" s="84"/>
      <c r="I6" s="84"/>
      <c r="J6" s="84"/>
      <c r="K6" s="84"/>
      <c r="L6" s="84"/>
    </row>
    <row r="7" spans="2:12" ht="25.15" customHeight="1" x14ac:dyDescent="0.4">
      <c r="B7" s="261"/>
      <c r="C7" s="262"/>
      <c r="D7" s="263"/>
      <c r="E7" s="85"/>
      <c r="F7" s="85"/>
      <c r="G7" s="85"/>
      <c r="H7" s="85"/>
      <c r="I7" s="85"/>
      <c r="J7" s="85"/>
      <c r="K7" s="85"/>
      <c r="L7" s="85"/>
    </row>
    <row r="8" spans="2:12" ht="25.15" customHeight="1" x14ac:dyDescent="0.4">
      <c r="B8" s="264" t="s">
        <v>72</v>
      </c>
      <c r="C8" s="265"/>
      <c r="D8" s="266"/>
      <c r="E8" s="84"/>
      <c r="F8" s="84"/>
      <c r="G8" s="84"/>
      <c r="H8" s="84"/>
      <c r="I8" s="84"/>
      <c r="J8" s="84"/>
      <c r="K8" s="84"/>
      <c r="L8" s="84"/>
    </row>
    <row r="9" spans="2:12" ht="25.15" customHeight="1" x14ac:dyDescent="0.4">
      <c r="B9" s="267"/>
      <c r="C9" s="268"/>
      <c r="D9" s="269"/>
      <c r="E9" s="84"/>
      <c r="F9" s="86"/>
      <c r="G9" s="86"/>
      <c r="H9" s="87"/>
      <c r="I9" s="86"/>
      <c r="J9" s="86"/>
      <c r="K9" s="86"/>
      <c r="L9" s="84"/>
    </row>
    <row r="10" spans="2:12" ht="25.15" customHeight="1" x14ac:dyDescent="0.4">
      <c r="B10" s="88"/>
      <c r="C10" s="270" t="s">
        <v>113</v>
      </c>
      <c r="D10" s="271"/>
      <c r="E10" s="84"/>
      <c r="F10" s="84"/>
      <c r="G10" s="84"/>
      <c r="H10" s="84"/>
      <c r="I10" s="89"/>
      <c r="J10" s="90"/>
      <c r="K10" s="90"/>
      <c r="L10" s="84"/>
    </row>
    <row r="11" spans="2:12" ht="25.15" customHeight="1" x14ac:dyDescent="0.4">
      <c r="B11" s="91"/>
      <c r="C11" s="272"/>
      <c r="D11" s="273"/>
      <c r="E11" s="85"/>
      <c r="F11" s="85"/>
      <c r="G11" s="85"/>
      <c r="H11" s="85"/>
      <c r="I11" s="92"/>
      <c r="J11" s="92"/>
      <c r="K11" s="85"/>
      <c r="L11" s="85"/>
    </row>
    <row r="12" spans="2:12" ht="25.15" customHeight="1" x14ac:dyDescent="0.4">
      <c r="B12" s="264" t="s">
        <v>83</v>
      </c>
      <c r="C12" s="265"/>
      <c r="D12" s="266"/>
      <c r="E12" s="83"/>
      <c r="F12" s="83"/>
      <c r="G12" s="83"/>
      <c r="H12" s="83"/>
      <c r="I12" s="93"/>
      <c r="J12" s="93"/>
      <c r="K12" s="83"/>
      <c r="L12" s="83"/>
    </row>
    <row r="13" spans="2:12" ht="25.15" customHeight="1" x14ac:dyDescent="0.4">
      <c r="B13" s="267"/>
      <c r="C13" s="268"/>
      <c r="D13" s="269"/>
      <c r="E13" s="84"/>
      <c r="F13" s="84"/>
      <c r="G13" s="84"/>
      <c r="H13" s="84"/>
      <c r="I13" s="84"/>
      <c r="J13" s="84"/>
      <c r="K13" s="84"/>
      <c r="L13" s="84"/>
    </row>
    <row r="14" spans="2:12" ht="25.15" customHeight="1" x14ac:dyDescent="0.4">
      <c r="B14" s="88"/>
      <c r="C14" s="270" t="s">
        <v>113</v>
      </c>
      <c r="D14" s="271"/>
      <c r="E14" s="84"/>
      <c r="F14" s="84"/>
      <c r="G14" s="84"/>
      <c r="H14" s="84"/>
      <c r="I14" s="84"/>
      <c r="J14" s="84"/>
      <c r="K14" s="84"/>
      <c r="L14" s="84"/>
    </row>
    <row r="15" spans="2:12" ht="25.15" customHeight="1" x14ac:dyDescent="0.4">
      <c r="B15" s="91"/>
      <c r="C15" s="272"/>
      <c r="D15" s="273"/>
      <c r="E15" s="85"/>
      <c r="F15" s="85"/>
      <c r="G15" s="85"/>
      <c r="H15" s="85"/>
      <c r="I15" s="85"/>
      <c r="J15" s="85"/>
      <c r="K15" s="85"/>
      <c r="L15" s="85"/>
    </row>
    <row r="16" spans="2:12" ht="25.15" customHeight="1" x14ac:dyDescent="0.4">
      <c r="B16" s="255" t="s">
        <v>85</v>
      </c>
      <c r="C16" s="256"/>
      <c r="D16" s="257"/>
      <c r="E16" s="83"/>
      <c r="F16" s="83"/>
      <c r="G16" s="83"/>
      <c r="H16" s="83"/>
      <c r="I16" s="83"/>
      <c r="J16" s="83"/>
      <c r="K16" s="83"/>
      <c r="L16" s="83"/>
    </row>
    <row r="17" spans="2:12" ht="25.15" customHeight="1" x14ac:dyDescent="0.4">
      <c r="B17" s="258"/>
      <c r="C17" s="259"/>
      <c r="D17" s="260"/>
      <c r="E17" s="84"/>
      <c r="F17" s="84"/>
      <c r="G17" s="84"/>
      <c r="H17" s="84"/>
      <c r="I17" s="84"/>
      <c r="J17" s="84"/>
      <c r="K17" s="84"/>
      <c r="L17" s="84"/>
    </row>
    <row r="18" spans="2:12" ht="25.15" customHeight="1" x14ac:dyDescent="0.4">
      <c r="B18" s="261"/>
      <c r="C18" s="262"/>
      <c r="D18" s="263"/>
      <c r="E18" s="85"/>
      <c r="F18" s="85"/>
      <c r="G18" s="85"/>
      <c r="H18" s="85"/>
      <c r="I18" s="85"/>
      <c r="J18" s="85"/>
      <c r="K18" s="85"/>
      <c r="L18" s="85"/>
    </row>
    <row r="19" spans="2:12" ht="25.15" customHeight="1" x14ac:dyDescent="0.4">
      <c r="B19" s="255" t="s">
        <v>114</v>
      </c>
      <c r="C19" s="256"/>
      <c r="D19" s="257"/>
      <c r="E19" s="83"/>
      <c r="F19" s="83"/>
      <c r="G19" s="83"/>
      <c r="H19" s="83"/>
      <c r="I19" s="83"/>
      <c r="J19" s="83"/>
      <c r="K19" s="83"/>
      <c r="L19" s="83"/>
    </row>
    <row r="20" spans="2:12" ht="25.15" customHeight="1" x14ac:dyDescent="0.4">
      <c r="B20" s="258"/>
      <c r="C20" s="259"/>
      <c r="D20" s="260"/>
      <c r="E20" s="84"/>
      <c r="F20" s="84"/>
      <c r="G20" s="84"/>
      <c r="H20" s="84"/>
      <c r="I20" s="84"/>
      <c r="J20" s="84"/>
      <c r="K20" s="84"/>
      <c r="L20" s="84"/>
    </row>
    <row r="21" spans="2:12" ht="25.15" customHeight="1" x14ac:dyDescent="0.4">
      <c r="B21" s="261"/>
      <c r="C21" s="262"/>
      <c r="D21" s="263"/>
      <c r="E21" s="93"/>
      <c r="F21" s="93"/>
      <c r="G21" s="93"/>
      <c r="H21" s="93"/>
      <c r="I21" s="93"/>
      <c r="J21" s="93"/>
      <c r="K21" s="93"/>
      <c r="L21" s="93"/>
    </row>
    <row r="22" spans="2:12" ht="25.15" customHeight="1" x14ac:dyDescent="0.4">
      <c r="B22" s="275" t="s">
        <v>115</v>
      </c>
      <c r="C22" s="276"/>
      <c r="D22" s="277"/>
      <c r="E22" s="83"/>
      <c r="F22" s="83"/>
      <c r="G22" s="83"/>
      <c r="H22" s="83"/>
      <c r="I22" s="83"/>
      <c r="J22" s="83"/>
      <c r="K22" s="83"/>
      <c r="L22" s="83"/>
    </row>
    <row r="23" spans="2:12" ht="25.15" customHeight="1" x14ac:dyDescent="0.4">
      <c r="B23" s="278"/>
      <c r="C23" s="279"/>
      <c r="D23" s="280"/>
      <c r="E23" s="84"/>
      <c r="F23" s="84"/>
      <c r="G23" s="84"/>
      <c r="H23" s="84"/>
      <c r="I23" s="84"/>
      <c r="J23" s="84"/>
      <c r="K23" s="84"/>
      <c r="L23" s="84"/>
    </row>
    <row r="24" spans="2:12" ht="25.15" customHeight="1" x14ac:dyDescent="0.4">
      <c r="B24" s="281"/>
      <c r="C24" s="282"/>
      <c r="D24" s="283"/>
      <c r="E24" s="85"/>
      <c r="F24" s="85"/>
      <c r="G24" s="85"/>
      <c r="H24" s="85"/>
      <c r="I24" s="85"/>
      <c r="J24" s="85"/>
      <c r="K24" s="85"/>
      <c r="L24" s="85"/>
    </row>
    <row r="25" spans="2:12" ht="25.15" customHeight="1" x14ac:dyDescent="0.4">
      <c r="B25" s="255" t="s">
        <v>94</v>
      </c>
      <c r="C25" s="256"/>
      <c r="D25" s="257"/>
      <c r="E25" s="83"/>
      <c r="F25" s="83"/>
      <c r="G25" s="83"/>
      <c r="H25" s="83"/>
      <c r="I25" s="83"/>
      <c r="J25" s="83"/>
      <c r="K25" s="83"/>
      <c r="L25" s="83"/>
    </row>
    <row r="26" spans="2:12" ht="25.15" customHeight="1" x14ac:dyDescent="0.4">
      <c r="B26" s="258"/>
      <c r="C26" s="259"/>
      <c r="D26" s="260"/>
      <c r="E26" s="84"/>
      <c r="F26" s="84"/>
      <c r="G26" s="84"/>
      <c r="H26" s="84"/>
      <c r="I26" s="84"/>
      <c r="J26" s="84"/>
      <c r="K26" s="84"/>
      <c r="L26" s="84"/>
    </row>
    <row r="27" spans="2:12" ht="25.15" customHeight="1" x14ac:dyDescent="0.4">
      <c r="B27" s="261"/>
      <c r="C27" s="262"/>
      <c r="D27" s="263"/>
      <c r="E27" s="85"/>
      <c r="F27" s="85"/>
      <c r="G27" s="85"/>
      <c r="H27" s="85"/>
      <c r="I27" s="85"/>
      <c r="J27" s="85"/>
      <c r="K27" s="85"/>
      <c r="L27" s="85"/>
    </row>
  </sheetData>
  <mergeCells count="11">
    <mergeCell ref="B3:D3"/>
    <mergeCell ref="B4:D4"/>
    <mergeCell ref="B5:D7"/>
    <mergeCell ref="B19:D21"/>
    <mergeCell ref="B22:D24"/>
    <mergeCell ref="B25:D27"/>
    <mergeCell ref="B16:D18"/>
    <mergeCell ref="B8:D9"/>
    <mergeCell ref="C10:D11"/>
    <mergeCell ref="B12:D13"/>
    <mergeCell ref="C14:D15"/>
  </mergeCells>
  <phoneticPr fontId="2"/>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7"/>
  <sheetViews>
    <sheetView topLeftCell="A4" workbookViewId="0">
      <selection activeCell="N18" sqref="N18"/>
    </sheetView>
  </sheetViews>
  <sheetFormatPr defaultRowHeight="18.75" x14ac:dyDescent="0.4"/>
  <cols>
    <col min="1" max="1" width="3.125" customWidth="1"/>
    <col min="2" max="3" width="6.75" customWidth="1"/>
    <col min="4" max="4" width="10.875" customWidth="1"/>
    <col min="5" max="12" width="6.25" customWidth="1"/>
    <col min="13" max="13" width="6.75" customWidth="1"/>
  </cols>
  <sheetData>
    <row r="2" spans="2:12" ht="19.5" x14ac:dyDescent="0.4">
      <c r="B2" s="3" t="s">
        <v>161</v>
      </c>
      <c r="C2" s="4"/>
    </row>
    <row r="3" spans="2:12" ht="12" customHeight="1" x14ac:dyDescent="0.4">
      <c r="B3" s="284"/>
      <c r="C3" s="284"/>
      <c r="D3" s="284"/>
    </row>
    <row r="4" spans="2:12" x14ac:dyDescent="0.4">
      <c r="B4" s="114" t="s">
        <v>105</v>
      </c>
      <c r="C4" s="114"/>
      <c r="D4" s="114"/>
      <c r="E4" s="1" t="s">
        <v>26</v>
      </c>
      <c r="F4" s="1" t="s">
        <v>27</v>
      </c>
      <c r="G4" s="1" t="s">
        <v>28</v>
      </c>
      <c r="H4" s="1" t="s">
        <v>29</v>
      </c>
      <c r="I4" s="1" t="s">
        <v>30</v>
      </c>
      <c r="J4" s="1" t="s">
        <v>31</v>
      </c>
      <c r="K4" s="1" t="s">
        <v>32</v>
      </c>
      <c r="L4" s="1" t="s">
        <v>33</v>
      </c>
    </row>
    <row r="5" spans="2:12" ht="25.15" customHeight="1" x14ac:dyDescent="0.4">
      <c r="B5" s="285" t="s">
        <v>10</v>
      </c>
      <c r="C5" s="286"/>
      <c r="D5" s="287"/>
      <c r="E5" s="6"/>
      <c r="F5" s="6"/>
      <c r="G5" s="6"/>
      <c r="H5" s="6"/>
      <c r="I5" s="6"/>
      <c r="J5" s="6"/>
      <c r="K5" s="6"/>
      <c r="L5" s="6"/>
    </row>
    <row r="6" spans="2:12" ht="25.15" customHeight="1" x14ac:dyDescent="0.4">
      <c r="B6" s="288"/>
      <c r="C6" s="284"/>
      <c r="D6" s="289"/>
      <c r="E6" s="293" t="s">
        <v>34</v>
      </c>
      <c r="F6" s="294"/>
      <c r="G6" s="294"/>
      <c r="H6" s="295"/>
      <c r="I6" s="7"/>
      <c r="J6" s="7"/>
      <c r="K6" s="7"/>
      <c r="L6" s="7"/>
    </row>
    <row r="7" spans="2:12" ht="25.15" customHeight="1" x14ac:dyDescent="0.4">
      <c r="B7" s="290"/>
      <c r="C7" s="291"/>
      <c r="D7" s="292"/>
      <c r="E7" s="2"/>
      <c r="F7" s="2"/>
      <c r="G7" s="2"/>
      <c r="H7" s="2"/>
      <c r="I7" s="2"/>
      <c r="J7" s="2"/>
      <c r="K7" s="2"/>
      <c r="L7" s="2"/>
    </row>
    <row r="8" spans="2:12" ht="25.15" customHeight="1" x14ac:dyDescent="0.4">
      <c r="B8" s="308" t="s">
        <v>72</v>
      </c>
      <c r="C8" s="309"/>
      <c r="D8" s="310"/>
      <c r="E8" s="7"/>
      <c r="F8" s="7"/>
      <c r="G8" s="56"/>
      <c r="H8" s="56"/>
      <c r="I8" s="56"/>
      <c r="J8" s="56"/>
      <c r="K8" s="56"/>
      <c r="L8" s="7"/>
    </row>
    <row r="9" spans="2:12" ht="25.15" customHeight="1" x14ac:dyDescent="0.4">
      <c r="B9" s="311"/>
      <c r="C9" s="312"/>
      <c r="D9" s="313"/>
      <c r="E9" s="7"/>
      <c r="F9" s="7"/>
      <c r="G9" s="293" t="s">
        <v>136</v>
      </c>
      <c r="H9" s="294"/>
      <c r="I9" s="294"/>
      <c r="J9" s="294"/>
      <c r="K9" s="295"/>
      <c r="L9" s="7"/>
    </row>
    <row r="10" spans="2:12" ht="25.15" customHeight="1" x14ac:dyDescent="0.4">
      <c r="B10" s="54"/>
      <c r="C10" s="314" t="s">
        <v>113</v>
      </c>
      <c r="D10" s="315"/>
      <c r="E10" s="7"/>
      <c r="F10" s="7"/>
      <c r="G10" s="7"/>
      <c r="H10" s="63" t="s">
        <v>137</v>
      </c>
      <c r="I10" s="7"/>
      <c r="J10" s="7"/>
      <c r="K10" s="63" t="s">
        <v>138</v>
      </c>
      <c r="L10" s="7"/>
    </row>
    <row r="11" spans="2:12" ht="25.15" customHeight="1" x14ac:dyDescent="0.4">
      <c r="B11" s="55"/>
      <c r="C11" s="316"/>
      <c r="D11" s="317"/>
      <c r="E11" s="2"/>
      <c r="F11" s="2"/>
      <c r="G11" s="2"/>
      <c r="H11" s="2"/>
      <c r="I11" s="2"/>
      <c r="J11" s="2"/>
      <c r="K11" s="2"/>
      <c r="L11" s="2"/>
    </row>
    <row r="12" spans="2:12" ht="25.15" customHeight="1" x14ac:dyDescent="0.4">
      <c r="B12" s="308" t="s">
        <v>83</v>
      </c>
      <c r="C12" s="309"/>
      <c r="D12" s="310"/>
      <c r="E12" s="6"/>
      <c r="F12" s="6"/>
      <c r="G12" s="77" t="s">
        <v>160</v>
      </c>
      <c r="H12" s="6"/>
      <c r="I12" s="6"/>
      <c r="J12" s="6"/>
      <c r="K12" s="6"/>
      <c r="L12" s="6"/>
    </row>
    <row r="13" spans="2:12" ht="25.15" customHeight="1" x14ac:dyDescent="0.4">
      <c r="B13" s="311"/>
      <c r="C13" s="312"/>
      <c r="D13" s="313"/>
      <c r="E13" s="7"/>
      <c r="F13" s="296" t="s">
        <v>159</v>
      </c>
      <c r="G13" s="297"/>
      <c r="H13" s="297"/>
      <c r="I13" s="297"/>
      <c r="J13" s="298"/>
      <c r="K13" s="7"/>
      <c r="L13" s="7"/>
    </row>
    <row r="14" spans="2:12" ht="25.15" customHeight="1" x14ac:dyDescent="0.4">
      <c r="B14" s="54"/>
      <c r="C14" s="314" t="s">
        <v>113</v>
      </c>
      <c r="D14" s="315"/>
      <c r="E14" s="7"/>
      <c r="F14" s="7"/>
      <c r="G14" s="7"/>
      <c r="H14" s="7"/>
      <c r="I14" s="7"/>
      <c r="J14" s="7"/>
      <c r="K14" s="7"/>
      <c r="L14" s="7"/>
    </row>
    <row r="15" spans="2:12" ht="25.15" customHeight="1" x14ac:dyDescent="0.4">
      <c r="B15" s="55"/>
      <c r="C15" s="316"/>
      <c r="D15" s="317"/>
      <c r="E15" s="2"/>
      <c r="F15" s="45"/>
      <c r="G15" s="46"/>
      <c r="H15" s="62" t="s">
        <v>134</v>
      </c>
      <c r="I15" s="2"/>
      <c r="J15" s="2"/>
      <c r="K15" s="2"/>
      <c r="L15" s="2"/>
    </row>
    <row r="16" spans="2:12" ht="25.15" customHeight="1" x14ac:dyDescent="0.4">
      <c r="B16" s="285" t="s">
        <v>85</v>
      </c>
      <c r="C16" s="286"/>
      <c r="D16" s="287"/>
      <c r="E16" s="6"/>
      <c r="F16" s="6"/>
      <c r="G16" s="6"/>
      <c r="H16" s="6"/>
      <c r="I16" s="6"/>
      <c r="J16" s="6"/>
      <c r="K16" s="6"/>
      <c r="L16" s="6"/>
    </row>
    <row r="17" spans="2:12" ht="25.15" customHeight="1" x14ac:dyDescent="0.4">
      <c r="B17" s="288"/>
      <c r="C17" s="284"/>
      <c r="D17" s="289"/>
      <c r="E17" s="7"/>
      <c r="F17" s="7"/>
      <c r="G17" s="19"/>
      <c r="H17" s="14"/>
      <c r="I17" s="14"/>
      <c r="J17" s="14"/>
      <c r="K17" s="14"/>
      <c r="L17" s="7"/>
    </row>
    <row r="18" spans="2:12" ht="25.15" customHeight="1" x14ac:dyDescent="0.4">
      <c r="B18" s="290"/>
      <c r="C18" s="291"/>
      <c r="D18" s="292"/>
      <c r="E18" s="2"/>
      <c r="F18" s="2"/>
      <c r="G18" s="2"/>
      <c r="H18" s="2"/>
      <c r="I18" s="2"/>
      <c r="J18" s="2"/>
      <c r="K18" s="2"/>
      <c r="L18" s="2"/>
    </row>
    <row r="19" spans="2:12" ht="25.15" customHeight="1" x14ac:dyDescent="0.4">
      <c r="B19" s="285" t="s">
        <v>114</v>
      </c>
      <c r="C19" s="286"/>
      <c r="D19" s="287"/>
      <c r="E19" s="6"/>
      <c r="F19" s="6"/>
      <c r="G19" s="6"/>
      <c r="H19" s="6"/>
      <c r="I19" s="6"/>
      <c r="J19" s="6"/>
      <c r="K19" s="6"/>
      <c r="L19" s="6"/>
    </row>
    <row r="20" spans="2:12" ht="25.15" customHeight="1" x14ac:dyDescent="0.4">
      <c r="B20" s="288"/>
      <c r="C20" s="284"/>
      <c r="D20" s="289"/>
      <c r="E20" s="18"/>
      <c r="F20" s="18"/>
      <c r="G20" s="18" t="s">
        <v>135</v>
      </c>
      <c r="H20" s="18"/>
      <c r="I20" s="18"/>
      <c r="J20" s="7"/>
      <c r="K20" s="7"/>
      <c r="L20" s="7"/>
    </row>
    <row r="21" spans="2:12" ht="25.15" customHeight="1" x14ac:dyDescent="0.4">
      <c r="B21" s="290"/>
      <c r="C21" s="291"/>
      <c r="D21" s="292"/>
      <c r="E21" s="2"/>
      <c r="F21" s="2"/>
      <c r="G21" s="2"/>
      <c r="H21" s="2"/>
      <c r="I21" s="2"/>
      <c r="J21" s="2"/>
      <c r="K21" s="2"/>
      <c r="L21" s="2"/>
    </row>
    <row r="22" spans="2:12" ht="25.15" customHeight="1" x14ac:dyDescent="0.4">
      <c r="B22" s="299" t="s">
        <v>115</v>
      </c>
      <c r="C22" s="300"/>
      <c r="D22" s="301"/>
      <c r="E22" s="6"/>
      <c r="F22" s="6"/>
      <c r="G22" s="6"/>
      <c r="H22" s="6"/>
      <c r="I22" s="16" t="s">
        <v>48</v>
      </c>
      <c r="J22" s="6"/>
      <c r="K22" s="6"/>
      <c r="L22" s="6"/>
    </row>
    <row r="23" spans="2:12" ht="25.15" customHeight="1" x14ac:dyDescent="0.35">
      <c r="B23" s="302"/>
      <c r="C23" s="303"/>
      <c r="D23" s="304"/>
      <c r="E23" s="7"/>
      <c r="F23" s="7"/>
      <c r="G23" s="7"/>
      <c r="H23" s="7"/>
      <c r="I23" s="17" t="s">
        <v>49</v>
      </c>
      <c r="J23" s="7"/>
      <c r="K23" s="7"/>
      <c r="L23" s="7"/>
    </row>
    <row r="24" spans="2:12" ht="25.15" customHeight="1" x14ac:dyDescent="0.4">
      <c r="B24" s="305"/>
      <c r="C24" s="306"/>
      <c r="D24" s="307"/>
      <c r="E24" s="2"/>
      <c r="F24" s="2"/>
      <c r="G24" s="2"/>
      <c r="H24" s="2"/>
      <c r="I24" s="2"/>
      <c r="J24" s="2"/>
      <c r="K24" s="2"/>
      <c r="L24" s="2"/>
    </row>
    <row r="25" spans="2:12" ht="25.15" customHeight="1" x14ac:dyDescent="0.4">
      <c r="B25" s="285" t="s">
        <v>94</v>
      </c>
      <c r="C25" s="286"/>
      <c r="D25" s="287"/>
      <c r="E25" s="6"/>
      <c r="F25" s="6"/>
      <c r="G25" s="6"/>
      <c r="H25" s="6"/>
      <c r="I25" s="6"/>
      <c r="J25" s="6"/>
      <c r="K25" s="6"/>
      <c r="L25" s="6"/>
    </row>
    <row r="26" spans="2:12" ht="25.15" customHeight="1" x14ac:dyDescent="0.4">
      <c r="B26" s="288"/>
      <c r="C26" s="284"/>
      <c r="D26" s="289"/>
      <c r="E26" s="8"/>
      <c r="F26" s="8" t="s">
        <v>46</v>
      </c>
      <c r="G26" s="7"/>
      <c r="H26" s="7"/>
      <c r="I26" s="7"/>
      <c r="J26" s="7"/>
      <c r="K26" s="7"/>
      <c r="L26" s="7"/>
    </row>
    <row r="27" spans="2:12" ht="25.15" customHeight="1" x14ac:dyDescent="0.4">
      <c r="B27" s="290"/>
      <c r="C27" s="291"/>
      <c r="D27" s="292"/>
      <c r="E27" s="2"/>
      <c r="F27" s="2"/>
      <c r="G27" s="2"/>
      <c r="H27" s="2"/>
      <c r="I27" s="2"/>
      <c r="J27" s="2"/>
      <c r="K27" s="2"/>
      <c r="L27" s="2"/>
    </row>
  </sheetData>
  <mergeCells count="14">
    <mergeCell ref="B22:D24"/>
    <mergeCell ref="B25:D27"/>
    <mergeCell ref="G9:K9"/>
    <mergeCell ref="B8:D9"/>
    <mergeCell ref="C10:D11"/>
    <mergeCell ref="B12:D13"/>
    <mergeCell ref="C14:D15"/>
    <mergeCell ref="B19:D21"/>
    <mergeCell ref="B16:D18"/>
    <mergeCell ref="B3:D3"/>
    <mergeCell ref="B4:D4"/>
    <mergeCell ref="B5:D7"/>
    <mergeCell ref="E6:H6"/>
    <mergeCell ref="F13:J1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1年目</vt:lpstr>
      <vt:lpstr>2年目</vt:lpstr>
      <vt:lpstr>3年目</vt:lpstr>
      <vt:lpstr>記載例</vt:lpstr>
      <vt:lpstr>月別スケジュール（要提出）</vt:lpstr>
      <vt:lpstr>月別スケジュール 記入例</vt:lpstr>
      <vt:lpstr>'1年目'!Print_Area</vt:lpstr>
      <vt:lpstr>'2年目'!Print_Area</vt:lpstr>
      <vt:lpstr>'3年目'!Print_Area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moritomidori06</dc:creator>
  <cp:lastModifiedBy>高知県森と緑の会</cp:lastModifiedBy>
  <cp:lastPrinted>2025-04-02T05:42:37Z</cp:lastPrinted>
  <dcterms:created xsi:type="dcterms:W3CDTF">2018-04-02T07:00:52Z</dcterms:created>
  <dcterms:modified xsi:type="dcterms:W3CDTF">2025-04-02T05:43:28Z</dcterms:modified>
</cp:coreProperties>
</file>